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10.xml" ContentType="application/vnd.openxmlformats-officedocument.drawing+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drawings/drawing13.xml" ContentType="application/vnd.openxmlformats-officedocument.drawing+xml"/>
  <Override PartName="/xl/worksheets/sheet19.xml" ContentType="application/vnd.openxmlformats-officedocument.spreadsheetml.worksheet+xml"/>
  <Override PartName="/xl/drawings/drawing14.xml" ContentType="application/vnd.openxmlformats-officedocument.drawing+xml"/>
  <Override PartName="/xl/worksheets/sheet20.xml" ContentType="application/vnd.openxmlformats-officedocument.spreadsheetml.worksheet+xml"/>
  <Override PartName="/xl/drawings/drawing15.xml" ContentType="application/vnd.openxmlformats-officedocument.drawing+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265" firstSheet="1" activeTab="1"/>
  </bookViews>
  <sheets>
    <sheet name="PROTOCOLE" sheetId="1" state="hidden" r:id="rId1"/>
    <sheet name="TIREUR 10 M" sheetId="2" r:id="rId2"/>
    <sheet name="PLAN DE TIR" sheetId="3" r:id="rId3"/>
    <sheet name="SERIE 1 " sheetId="4" r:id="rId4"/>
    <sheet name="SERIE 2" sheetId="5" r:id="rId5"/>
    <sheet name="SERIE 3 " sheetId="6" r:id="rId6"/>
    <sheet name="SERIE 4" sheetId="7" r:id="rId7"/>
    <sheet name="SERIE 5 " sheetId="8" r:id="rId8"/>
    <sheet name="SERIE 6" sheetId="9" r:id="rId9"/>
    <sheet name="SERIE PISTOLET" sheetId="10" state="hidden" r:id="rId10"/>
    <sheet name="SERIE 8" sheetId="11" state="hidden" r:id="rId11"/>
    <sheet name="Feuil8" sheetId="12" state="hidden" r:id="rId12"/>
    <sheet name="PLAN TIR" sheetId="13" state="hidden" r:id="rId13"/>
    <sheet name="FEUILLE EQUIPE" sheetId="14" r:id="rId14"/>
    <sheet name="Feuil1" sheetId="15" state="hidden" r:id="rId15"/>
    <sheet name="CLASSEMENT EQUIPE" sheetId="16" state="hidden" r:id="rId16"/>
    <sheet name="Feuil2" sheetId="17" state="hidden" r:id="rId17"/>
    <sheet name="EQUIPE POUSSIN" sheetId="18" r:id="rId18"/>
    <sheet name="EQUIPE BENJAMIN" sheetId="19" r:id="rId19"/>
    <sheet name="EQUIPE CHAMPIONNAT" sheetId="20" r:id="rId20"/>
    <sheet name="Feuil3" sheetId="21" r:id="rId21"/>
  </sheets>
  <externalReferences>
    <externalReference r:id="rId24"/>
    <externalReference r:id="rId25"/>
    <externalReference r:id="rId26"/>
    <externalReference r:id="rId27"/>
    <externalReference r:id="rId28"/>
    <externalReference r:id="rId29"/>
    <externalReference r:id="rId30"/>
  </externalReferences>
  <definedNames/>
  <calcPr fullCalcOnLoad="1"/>
</workbook>
</file>

<file path=xl/sharedStrings.xml><?xml version="1.0" encoding="utf-8"?>
<sst xmlns="http://schemas.openxmlformats.org/spreadsheetml/2006/main" count="2144" uniqueCount="565">
  <si>
    <t>NOMS</t>
  </si>
  <si>
    <t>PRENOMS</t>
  </si>
  <si>
    <t>CLUB</t>
  </si>
  <si>
    <t>CAT.</t>
  </si>
  <si>
    <t>C 30</t>
  </si>
  <si>
    <t>P 30</t>
  </si>
  <si>
    <t>P 40</t>
  </si>
  <si>
    <t>SAMEDI</t>
  </si>
  <si>
    <t>C 40</t>
  </si>
  <si>
    <t>N° 1er carton</t>
  </si>
  <si>
    <t>dernier carton</t>
  </si>
  <si>
    <t>SCORE</t>
  </si>
  <si>
    <t>SIGNATURE</t>
  </si>
  <si>
    <t>MAREAU</t>
  </si>
  <si>
    <t>COMITE DEPARTEMENTAL DE TIR DU LOIRET</t>
  </si>
  <si>
    <t>ECOLE DE TIR</t>
  </si>
  <si>
    <t>PLAN DE TIR</t>
  </si>
  <si>
    <t>CLUBS</t>
  </si>
  <si>
    <t>10 H 20</t>
  </si>
  <si>
    <t>SERIE 1</t>
  </si>
  <si>
    <t>8 H 50</t>
  </si>
  <si>
    <t>SERIE 3</t>
  </si>
  <si>
    <t>13 H 35</t>
  </si>
  <si>
    <t>SERIE 4</t>
  </si>
  <si>
    <t>15 H 05</t>
  </si>
  <si>
    <t>SERIE 5</t>
  </si>
  <si>
    <t>16 H 35</t>
  </si>
  <si>
    <t>SERIE 6</t>
  </si>
  <si>
    <t>DIMANCHE</t>
  </si>
  <si>
    <t>9 H 35</t>
  </si>
  <si>
    <t>U. S. O.</t>
  </si>
  <si>
    <t>S. M. O. C.</t>
  </si>
  <si>
    <t>TIGY</t>
  </si>
  <si>
    <t>LA MAGDUNOISE</t>
  </si>
  <si>
    <t>SARAN</t>
  </si>
  <si>
    <t>BG</t>
  </si>
  <si>
    <t>PG</t>
  </si>
  <si>
    <t>BAPTISTE</t>
  </si>
  <si>
    <t>MG</t>
  </si>
  <si>
    <t>BF</t>
  </si>
  <si>
    <t>ARTHUR</t>
  </si>
  <si>
    <t>LEO</t>
  </si>
  <si>
    <t>MF</t>
  </si>
  <si>
    <t>REISACHER</t>
  </si>
  <si>
    <t>LADOUE</t>
  </si>
  <si>
    <t>LUCAS</t>
  </si>
  <si>
    <t>LANGLOIS</t>
  </si>
  <si>
    <t>NATHAN</t>
  </si>
  <si>
    <t>ELAMBERT</t>
  </si>
  <si>
    <t>DOLL</t>
  </si>
  <si>
    <t>LOUDWICK</t>
  </si>
  <si>
    <t>MEDERICK</t>
  </si>
  <si>
    <t>PRETEUX</t>
  </si>
  <si>
    <t>IGREJA</t>
  </si>
  <si>
    <t>HARDY</t>
  </si>
  <si>
    <t>COREY</t>
  </si>
  <si>
    <t>GAUVIN</t>
  </si>
  <si>
    <t>CLARA</t>
  </si>
  <si>
    <t>PF</t>
  </si>
  <si>
    <t>FRANCO</t>
  </si>
  <si>
    <t>ROMAIN</t>
  </si>
  <si>
    <t>GRIVEAU</t>
  </si>
  <si>
    <t>QUENTIN</t>
  </si>
  <si>
    <t>ARNOULT VAUCHEL</t>
  </si>
  <si>
    <t>BRAULT</t>
  </si>
  <si>
    <t>AUGUET</t>
  </si>
  <si>
    <t>VICKY</t>
  </si>
  <si>
    <t>SERRANO</t>
  </si>
  <si>
    <t>CLAIRE</t>
  </si>
  <si>
    <t>BAITECHE MONTIGNY</t>
  </si>
  <si>
    <t>COME</t>
  </si>
  <si>
    <t>PORTAL</t>
  </si>
  <si>
    <t>JADE</t>
  </si>
  <si>
    <t>BECQUET BRETZNER</t>
  </si>
  <si>
    <t>KYRIAN</t>
  </si>
  <si>
    <t>RAACHE</t>
  </si>
  <si>
    <t>ADAM</t>
  </si>
  <si>
    <t>VACHER</t>
  </si>
  <si>
    <t>GUENAEL</t>
  </si>
  <si>
    <t>BERRICHONNE</t>
  </si>
  <si>
    <t>MARA</t>
  </si>
  <si>
    <t>ANTHONY</t>
  </si>
  <si>
    <t>CHAPEAU SELLIER</t>
  </si>
  <si>
    <t xml:space="preserve">SAMEDI  </t>
  </si>
  <si>
    <t>CHAZEIRAT</t>
  </si>
  <si>
    <t>FERREIRA</t>
  </si>
  <si>
    <t>TITOUAN</t>
  </si>
  <si>
    <t>VOISE</t>
  </si>
  <si>
    <t>BARTOLETTI</t>
  </si>
  <si>
    <t>LEON</t>
  </si>
  <si>
    <t>GAILLARD</t>
  </si>
  <si>
    <t>VALENTIN</t>
  </si>
  <si>
    <t>VIOLET</t>
  </si>
  <si>
    <t>ELIZA</t>
  </si>
  <si>
    <t>GALVEZ</t>
  </si>
  <si>
    <t>CORENTIN</t>
  </si>
  <si>
    <t>PALHARES DA SILVA</t>
  </si>
  <si>
    <t>GABRIEL</t>
  </si>
  <si>
    <t>HURTADO</t>
  </si>
  <si>
    <t>NOAH</t>
  </si>
  <si>
    <t>LORIENT</t>
  </si>
  <si>
    <t>TANGUY</t>
  </si>
  <si>
    <t>VOGT</t>
  </si>
  <si>
    <t>MATTHIAS</t>
  </si>
  <si>
    <t>MALASSENET</t>
  </si>
  <si>
    <t>ALESSANDRO</t>
  </si>
  <si>
    <t>GILLOUX MATHYS</t>
  </si>
  <si>
    <t>GUEREMY</t>
  </si>
  <si>
    <t>MATISSE</t>
  </si>
  <si>
    <t>LE LIGNE</t>
  </si>
  <si>
    <t>LIAM</t>
  </si>
  <si>
    <t>HEMOND</t>
  </si>
  <si>
    <t>ALEXIS</t>
  </si>
  <si>
    <t>DESOEUVRE</t>
  </si>
  <si>
    <t>JULES</t>
  </si>
  <si>
    <t>SANA PROC</t>
  </si>
  <si>
    <t>EVA</t>
  </si>
  <si>
    <t>PIERRE ALEXANDRE</t>
  </si>
  <si>
    <t>QUENNESSON</t>
  </si>
  <si>
    <t>NEIL</t>
  </si>
  <si>
    <t>LENAIN</t>
  </si>
  <si>
    <t>CRITERIUM</t>
  </si>
  <si>
    <t>N° DERNIER CARTON</t>
  </si>
  <si>
    <t>N° 1er          CARTON</t>
  </si>
  <si>
    <t>MARS</t>
  </si>
  <si>
    <t>3 ème</t>
  </si>
  <si>
    <t xml:space="preserve">CRITERIUM </t>
  </si>
  <si>
    <t>4 &amp; 5</t>
  </si>
  <si>
    <t>SERIE</t>
  </si>
  <si>
    <t>3</t>
  </si>
  <si>
    <t>4</t>
  </si>
  <si>
    <t>5</t>
  </si>
  <si>
    <t>6</t>
  </si>
  <si>
    <t>SDV</t>
  </si>
  <si>
    <t>MEUNG</t>
  </si>
  <si>
    <t>LAILLY</t>
  </si>
  <si>
    <t>LA CHAPELLE</t>
  </si>
  <si>
    <t>TOTAL</t>
  </si>
  <si>
    <t>TOTAL DES SERIES CARABINE ET PISTOLET</t>
  </si>
  <si>
    <t>MEENS</t>
  </si>
  <si>
    <t>ANTON</t>
  </si>
  <si>
    <t>J 3 AMILLY</t>
  </si>
  <si>
    <t>PICARD</t>
  </si>
  <si>
    <t>AUGUSTIN</t>
  </si>
  <si>
    <t>BOFFIN</t>
  </si>
  <si>
    <t>JAROD</t>
  </si>
  <si>
    <t>SEYS</t>
  </si>
  <si>
    <t>PIERRE</t>
  </si>
  <si>
    <t>BERGEVIN</t>
  </si>
  <si>
    <t>TOM</t>
  </si>
  <si>
    <t>JOUANNIN</t>
  </si>
  <si>
    <t>AVENIR LAILLY EN VAL</t>
  </si>
  <si>
    <t>C. J. F.</t>
  </si>
  <si>
    <t>ENTENTE CHAPELLOISE</t>
  </si>
  <si>
    <t>LA FERTE TIR</t>
  </si>
  <si>
    <t>MAREAU TIR</t>
  </si>
  <si>
    <t>U. S. M. TIR ST DENIS EN VAL</t>
  </si>
  <si>
    <t>U. S. O. TIR</t>
  </si>
  <si>
    <t>U. S. M. SARAN</t>
  </si>
  <si>
    <t>LA FRATERNELLE TIGY</t>
  </si>
  <si>
    <t>ALVES</t>
  </si>
  <si>
    <t>SIMON</t>
  </si>
  <si>
    <t>BASSAITEGUY MASSON</t>
  </si>
  <si>
    <t>LOU</t>
  </si>
  <si>
    <t>U.S.O.</t>
  </si>
  <si>
    <t>HERMANCE</t>
  </si>
  <si>
    <t>GRESLIER</t>
  </si>
  <si>
    <t>LOUIS</t>
  </si>
  <si>
    <t>KADDURI</t>
  </si>
  <si>
    <t>NAEL</t>
  </si>
  <si>
    <t>FARCY</t>
  </si>
  <si>
    <t>AUGUSTE</t>
  </si>
  <si>
    <t>LEVEL</t>
  </si>
  <si>
    <t>FLORIAN</t>
  </si>
  <si>
    <t>FEYDRI</t>
  </si>
  <si>
    <t>AMAURY</t>
  </si>
  <si>
    <t>S.M.O.C.</t>
  </si>
  <si>
    <t>GUIGNARD</t>
  </si>
  <si>
    <t>BOUCHER GUICHEN</t>
  </si>
  <si>
    <t>EWEN</t>
  </si>
  <si>
    <t>BOUSSARD</t>
  </si>
  <si>
    <t>HUGO</t>
  </si>
  <si>
    <t>BRAILLON</t>
  </si>
  <si>
    <t>MAXIME</t>
  </si>
  <si>
    <t>FERRIER</t>
  </si>
  <si>
    <t>HOUDU</t>
  </si>
  <si>
    <t>JEREMY</t>
  </si>
  <si>
    <t>TOURNELLE</t>
  </si>
  <si>
    <t>MAYA</t>
  </si>
  <si>
    <t>EVANN</t>
  </si>
  <si>
    <t>PRADET</t>
  </si>
  <si>
    <t>ANAIS</t>
  </si>
  <si>
    <t>LA FERTE</t>
  </si>
  <si>
    <t>BERRIER</t>
  </si>
  <si>
    <t>THEO</t>
  </si>
  <si>
    <t>WATTEZ</t>
  </si>
  <si>
    <t>ALVIN</t>
  </si>
  <si>
    <t>VAN ACKER</t>
  </si>
  <si>
    <t>ANNA</t>
  </si>
  <si>
    <t>PARIS</t>
  </si>
  <si>
    <t>AXEL</t>
  </si>
  <si>
    <t>LAVAUD</t>
  </si>
  <si>
    <t>CLERMONT</t>
  </si>
  <si>
    <t>KYLIAN</t>
  </si>
  <si>
    <t>TOBART</t>
  </si>
  <si>
    <t>AUDOUSSET</t>
  </si>
  <si>
    <t>MAEL</t>
  </si>
  <si>
    <t>LEANDRO</t>
  </si>
  <si>
    <t>CASSANDRA</t>
  </si>
  <si>
    <t>COMMUNEAU</t>
  </si>
  <si>
    <t>NICOLAS</t>
  </si>
  <si>
    <t>MICHAULT</t>
  </si>
  <si>
    <t>LAURINE</t>
  </si>
  <si>
    <t>BROSSIER</t>
  </si>
  <si>
    <t>CAMPAGNE</t>
  </si>
  <si>
    <t>RUDY</t>
  </si>
  <si>
    <t>C.J.F.</t>
  </si>
  <si>
    <t>THOMAS</t>
  </si>
  <si>
    <t>ARNAUD</t>
  </si>
  <si>
    <t>JOUSSET</t>
  </si>
  <si>
    <t>SAMANTHA</t>
  </si>
  <si>
    <t>MARCILLY</t>
  </si>
  <si>
    <t>CLEOPHAS</t>
  </si>
  <si>
    <t>BORNE</t>
  </si>
  <si>
    <t>TEO</t>
  </si>
  <si>
    <t>PAUTRAT</t>
  </si>
  <si>
    <t>BASTIAN</t>
  </si>
  <si>
    <t>N° CLUB</t>
  </si>
  <si>
    <t>1er</t>
  </si>
  <si>
    <t>10 M</t>
  </si>
  <si>
    <t>OCTOBRE</t>
  </si>
  <si>
    <t>MEUNG SUR LOIRE</t>
  </si>
  <si>
    <t>Feuille d'inscription au match</t>
  </si>
  <si>
    <t>003</t>
  </si>
  <si>
    <t>CAT</t>
  </si>
  <si>
    <t xml:space="preserve">DISCIPLINE de TIR </t>
  </si>
  <si>
    <t>N° DE LICENCE</t>
  </si>
  <si>
    <t>samedi</t>
  </si>
  <si>
    <t>dimanche</t>
  </si>
  <si>
    <t>Observation</t>
  </si>
  <si>
    <t>BIDRON</t>
  </si>
  <si>
    <t>ALIZEE</t>
  </si>
  <si>
    <t>D</t>
  </si>
  <si>
    <t>P</t>
  </si>
  <si>
    <t>H</t>
  </si>
  <si>
    <t>GOIN</t>
  </si>
  <si>
    <t>VERONIQUE</t>
  </si>
  <si>
    <t>EX</t>
  </si>
  <si>
    <t>carabine</t>
  </si>
  <si>
    <t>FARINA</t>
  </si>
  <si>
    <t>Françoise</t>
  </si>
  <si>
    <t>Da</t>
  </si>
  <si>
    <t>pistolet</t>
  </si>
  <si>
    <t>Pro</t>
  </si>
  <si>
    <t>CG</t>
  </si>
  <si>
    <t>PIAT</t>
  </si>
  <si>
    <t>Maxence</t>
  </si>
  <si>
    <t>GALLIER</t>
  </si>
  <si>
    <t>Sandrine</t>
  </si>
  <si>
    <t>Hon</t>
  </si>
  <si>
    <t>PICKEL</t>
  </si>
  <si>
    <t>Simon</t>
  </si>
  <si>
    <t>WAGON</t>
  </si>
  <si>
    <t>Léa</t>
  </si>
  <si>
    <t>Je</t>
  </si>
  <si>
    <t>Thierry</t>
  </si>
  <si>
    <t>SORGNIARD</t>
  </si>
  <si>
    <t>Christopher</t>
  </si>
  <si>
    <t>SERIE 8</t>
  </si>
  <si>
    <t>CARABINE / PISTOLET</t>
  </si>
  <si>
    <t>DISC.</t>
  </si>
  <si>
    <t>RESULTATS</t>
  </si>
  <si>
    <t>10H 45</t>
  </si>
  <si>
    <t>SANNA PROC</t>
  </si>
  <si>
    <t>Eva</t>
  </si>
  <si>
    <t>067</t>
  </si>
  <si>
    <t>JOUIN</t>
  </si>
  <si>
    <t>Clarisse</t>
  </si>
  <si>
    <t>BRETON</t>
  </si>
  <si>
    <t>Patrice</t>
  </si>
  <si>
    <t>Claudine</t>
  </si>
  <si>
    <t>DIDIER</t>
  </si>
  <si>
    <t>Antonio</t>
  </si>
  <si>
    <t>U.S.M. ST DENIS EN VAL TIR</t>
  </si>
  <si>
    <t>C.J.F. TIR</t>
  </si>
  <si>
    <t>J 3 AMILLY TIR</t>
  </si>
  <si>
    <t>BAUDE</t>
  </si>
  <si>
    <t>LAURENT</t>
  </si>
  <si>
    <t>FEIDRY</t>
  </si>
  <si>
    <t>LANIMARAC</t>
  </si>
  <si>
    <t>BOURGEOIS</t>
  </si>
  <si>
    <t>CAMPANILE</t>
  </si>
  <si>
    <t>Domenico</t>
  </si>
  <si>
    <t>Alain</t>
  </si>
  <si>
    <t>CALCUL DU NOMBRE DE CARTONS CARABINE ET PISTOLET</t>
  </si>
  <si>
    <t>274</t>
  </si>
  <si>
    <t>COSTA</t>
  </si>
  <si>
    <t>ALEXANDRE</t>
  </si>
  <si>
    <t>020</t>
  </si>
  <si>
    <t>POUGET</t>
  </si>
  <si>
    <t>002</t>
  </si>
  <si>
    <t>ANDRE</t>
  </si>
  <si>
    <t>BOULMIER</t>
  </si>
  <si>
    <t>ERIC</t>
  </si>
  <si>
    <t>170</t>
  </si>
  <si>
    <t>Christine</t>
  </si>
  <si>
    <t>CJF</t>
  </si>
  <si>
    <t>C</t>
  </si>
  <si>
    <t>8h50</t>
  </si>
  <si>
    <t>10h20</t>
  </si>
  <si>
    <t xml:space="preserve">LEVEL </t>
  </si>
  <si>
    <t>NOVEMBRE</t>
  </si>
  <si>
    <t>E.D.T.</t>
  </si>
  <si>
    <t>18 &amp; 19</t>
  </si>
  <si>
    <t>2</t>
  </si>
  <si>
    <t>PISTOLET</t>
  </si>
  <si>
    <t xml:space="preserve">MAREAU </t>
  </si>
  <si>
    <t>SERIE 2</t>
  </si>
  <si>
    <t>SERIE PISTOLET</t>
  </si>
  <si>
    <t>FEUILLE D'ENGAGEMENT D'EQUIPE</t>
  </si>
  <si>
    <t>N°</t>
  </si>
  <si>
    <t>N° LICENCE</t>
  </si>
  <si>
    <t>DISCIPLINE</t>
  </si>
  <si>
    <t>07</t>
  </si>
  <si>
    <t>règles générales</t>
  </si>
  <si>
    <t>une équipe est formée de tireurs du même club</t>
  </si>
  <si>
    <t>un tireur ne peut s'inscrire en équipe que dans une seule catégorie par épreuve</t>
  </si>
  <si>
    <t>pour que l'équipe figure au palmarès, tous les tireurs doivent être classés en individuel</t>
  </si>
  <si>
    <t>date et heure d'engagement</t>
  </si>
  <si>
    <t>nom &amp; signature de l'arbitre</t>
  </si>
  <si>
    <t>les engagements doivent être faits avant le début du tir du 1 er tireur</t>
  </si>
  <si>
    <t>Jules</t>
  </si>
  <si>
    <t>CRITERIUM ECOLE DE TIR</t>
  </si>
  <si>
    <t>LA BERRICHONNE GIEN</t>
  </si>
  <si>
    <t>008</t>
  </si>
  <si>
    <t>RESULTATS PISTOLET</t>
  </si>
  <si>
    <t>14h00</t>
  </si>
  <si>
    <t>15h30</t>
  </si>
  <si>
    <t>17h00</t>
  </si>
  <si>
    <t>10h00</t>
  </si>
  <si>
    <t>Tom</t>
  </si>
  <si>
    <t>162</t>
  </si>
  <si>
    <t>17 H 00</t>
  </si>
  <si>
    <t>10 H 00</t>
  </si>
  <si>
    <t>275</t>
  </si>
  <si>
    <t>ROUSSELET</t>
  </si>
  <si>
    <t>Julian</t>
  </si>
  <si>
    <t>277</t>
  </si>
  <si>
    <t>Hugo</t>
  </si>
  <si>
    <t>CHERRIER</t>
  </si>
  <si>
    <t>PERROCHE</t>
  </si>
  <si>
    <t>SEGOUIN</t>
  </si>
  <si>
    <t>GRILLON</t>
  </si>
  <si>
    <t>CRITERIUM ECOLE DE TIR 10 M</t>
  </si>
  <si>
    <t>Association :</t>
  </si>
  <si>
    <t>N° :</t>
  </si>
  <si>
    <t>45</t>
  </si>
  <si>
    <t>Nom et Adresse
du responsable :</t>
  </si>
  <si>
    <t>Tél :</t>
  </si>
  <si>
    <t>portable</t>
  </si>
  <si>
    <t>mail</t>
  </si>
  <si>
    <t>@</t>
  </si>
  <si>
    <t>ZAPPARATA</t>
  </si>
  <si>
    <t>Alizée</t>
  </si>
  <si>
    <t>276</t>
  </si>
  <si>
    <t>BOCQUET</t>
  </si>
  <si>
    <t>bonjour à toutes et tous</t>
  </si>
  <si>
    <t>les jeunes vont tirer un poste sur deux pour respecter la distanciation</t>
  </si>
  <si>
    <t>je vous remercie d'avoir inscrit vos jeunes, 50 à ce jour, et beaucoup de clubs présents, à ce critérium de reprise grace à vous c'est une réussite et on voit qu'il y avait une attente</t>
  </si>
  <si>
    <t>les tireurs de la 2 ème série devront attendre la sortie des tireurs de la 1 ère série pour entrer dans le stand, et ainsi de suite. Un sens de circulation a été mis en place</t>
  </si>
  <si>
    <t>pour limiter au maximum le nombre de personnes dans le stand, une seule personne sera autorisée à placer un jeune, et à l'aider à récupérer le matériel en fin de match</t>
  </si>
  <si>
    <t>bon tir à tous vos jeunes</t>
  </si>
  <si>
    <t>PROTOCOLE CRITERIUM DE REPRISE</t>
  </si>
  <si>
    <t>tous les tireurs sont en manque d' entrainement et pour ne pas les mettre en échec ils pourront tirer comme ils peuvent sans le respect de la position imposé par la catégorie, tous les arbitres sont des habitués de l' EDT, l'important est de garder les jeunes la saison prochaine</t>
  </si>
  <si>
    <t>le port du masque sera obligatoire lors des déplacements dans le stand, pour tirer les tireurs peuvent enlever le masque</t>
  </si>
  <si>
    <t>LACOTE</t>
  </si>
  <si>
    <t>Noa</t>
  </si>
  <si>
    <t>Célian</t>
  </si>
  <si>
    <t>MARTIN BRUNET</t>
  </si>
  <si>
    <t>Candice</t>
  </si>
  <si>
    <t>PREVOST</t>
  </si>
  <si>
    <t>Kirsten</t>
  </si>
  <si>
    <t>LOCHET</t>
  </si>
  <si>
    <t>Ines</t>
  </si>
  <si>
    <t>PATINOTE</t>
  </si>
  <si>
    <t>MONVILLE</t>
  </si>
  <si>
    <t>JARRET</t>
  </si>
  <si>
    <t>GERMAIN</t>
  </si>
  <si>
    <t>PELLETIER</t>
  </si>
  <si>
    <t>MENAGER</t>
  </si>
  <si>
    <t>TOTAL CRITERIUM</t>
  </si>
  <si>
    <t>Pistolet</t>
  </si>
  <si>
    <t>BLANDIN</t>
  </si>
  <si>
    <t>Yann</t>
  </si>
  <si>
    <t>CHER</t>
  </si>
  <si>
    <t>Morgan</t>
  </si>
  <si>
    <t>METAYER</t>
  </si>
  <si>
    <t>Clément</t>
  </si>
  <si>
    <t>SIGURE</t>
  </si>
  <si>
    <t>Titouan</t>
  </si>
  <si>
    <t>DHYSER</t>
  </si>
  <si>
    <t>Déborah</t>
  </si>
  <si>
    <t>82748168</t>
  </si>
  <si>
    <t>NICOLAS TANG</t>
  </si>
  <si>
    <t>Kyara</t>
  </si>
  <si>
    <t>111</t>
  </si>
  <si>
    <t>Théo</t>
  </si>
  <si>
    <t>TIREURS</t>
  </si>
  <si>
    <t>CARTONS</t>
  </si>
  <si>
    <t>BILBAULT</t>
  </si>
  <si>
    <t>Mael</t>
  </si>
  <si>
    <t>287</t>
  </si>
  <si>
    <t>GIRE</t>
  </si>
  <si>
    <t>Jade</t>
  </si>
  <si>
    <t>Maiwenn</t>
  </si>
  <si>
    <t>Eléonore</t>
  </si>
  <si>
    <t>Arthur</t>
  </si>
  <si>
    <t>Yvan</t>
  </si>
  <si>
    <t>Aurélien</t>
  </si>
  <si>
    <t>Joschua</t>
  </si>
  <si>
    <t>Leandre</t>
  </si>
  <si>
    <t>Erwann</t>
  </si>
  <si>
    <t>1 er CRITERIUM                                  SMOC</t>
  </si>
  <si>
    <t>2 eme CRITERIUM                           MEUNG/LOIRE</t>
  </si>
  <si>
    <t>3 eme CRITERIUM MAREAU</t>
  </si>
  <si>
    <t>4 eme CRITERIUM ST DENIS</t>
  </si>
  <si>
    <t>CHAMPIONNAT ST DENIS</t>
  </si>
  <si>
    <t>N° TELEPHONE</t>
  </si>
  <si>
    <t>HEURE</t>
  </si>
  <si>
    <t>3 x 20</t>
  </si>
  <si>
    <t>Nina</t>
  </si>
  <si>
    <t>LEJEMBLE</t>
  </si>
  <si>
    <t>Nicolas</t>
  </si>
  <si>
    <t>MONTIGNY</t>
  </si>
  <si>
    <t>Paul</t>
  </si>
  <si>
    <t>PHAM RIGAUD</t>
  </si>
  <si>
    <t>Eliot</t>
  </si>
  <si>
    <t>JALICON</t>
  </si>
  <si>
    <t>Maxime</t>
  </si>
  <si>
    <t>Valentin</t>
  </si>
  <si>
    <t>DIOMAR</t>
  </si>
  <si>
    <t>Naomy</t>
  </si>
  <si>
    <t>TOUSSAINT</t>
  </si>
  <si>
    <t>Charles</t>
  </si>
  <si>
    <t>BASSET</t>
  </si>
  <si>
    <t>Siméon</t>
  </si>
  <si>
    <t>Louis</t>
  </si>
  <si>
    <t>BOISSET</t>
  </si>
  <si>
    <t>Yanis</t>
  </si>
  <si>
    <t>HALBERT</t>
  </si>
  <si>
    <t>Maxens</t>
  </si>
  <si>
    <t>Malo</t>
  </si>
  <si>
    <t>MOUGIN</t>
  </si>
  <si>
    <t>MENEUX</t>
  </si>
  <si>
    <t>Ange</t>
  </si>
  <si>
    <t>AMALRIC-BOITE</t>
  </si>
  <si>
    <t>HACHEM</t>
  </si>
  <si>
    <t>xx</t>
  </si>
  <si>
    <t>GUINEBAULT</t>
  </si>
  <si>
    <t>2021 / 2022</t>
  </si>
  <si>
    <t>CHEVRIER</t>
  </si>
  <si>
    <t>Anthony</t>
  </si>
  <si>
    <t>RENAUD</t>
  </si>
  <si>
    <t>Martin</t>
  </si>
  <si>
    <t>ROUGET</t>
  </si>
  <si>
    <t>Roméo</t>
  </si>
  <si>
    <t>PRÊTEUX</t>
  </si>
  <si>
    <t>Lény</t>
  </si>
  <si>
    <t>2022 / 2023</t>
  </si>
  <si>
    <t>1 er CRITERIUM                                  MAREAU</t>
  </si>
  <si>
    <t>3 eme CRITERIUM SMOC</t>
  </si>
  <si>
    <t>POTHAIN</t>
  </si>
  <si>
    <t>EULIN</t>
  </si>
  <si>
    <t>Antoine</t>
  </si>
  <si>
    <t>SEGUENI</t>
  </si>
  <si>
    <t>Razane</t>
  </si>
  <si>
    <t>ELIE</t>
  </si>
  <si>
    <t>Tasnim</t>
  </si>
  <si>
    <t>BAROTH</t>
  </si>
  <si>
    <t>Théodore</t>
  </si>
  <si>
    <t>NAINTRE</t>
  </si>
  <si>
    <t>Mathis</t>
  </si>
  <si>
    <t>DEDOUITS GALISSIER</t>
  </si>
  <si>
    <t>Apolline</t>
  </si>
  <si>
    <t>Raphael</t>
  </si>
  <si>
    <t>FRERE</t>
  </si>
  <si>
    <t>Vincent</t>
  </si>
  <si>
    <t>TROUVE</t>
  </si>
  <si>
    <t>MENDES</t>
  </si>
  <si>
    <t>Tiago</t>
  </si>
  <si>
    <t>BLONDEL</t>
  </si>
  <si>
    <t>Patrick</t>
  </si>
  <si>
    <t>PETIT</t>
  </si>
  <si>
    <t>Maé</t>
  </si>
  <si>
    <t>TOTAL           CRITERIUM</t>
  </si>
  <si>
    <t>GUISY TARRAGO</t>
  </si>
  <si>
    <t>Cassie</t>
  </si>
  <si>
    <t>Neven</t>
  </si>
  <si>
    <t>REBECHE</t>
  </si>
  <si>
    <t>William</t>
  </si>
  <si>
    <t>HAMEAU BRICOUT</t>
  </si>
  <si>
    <t>Natan</t>
  </si>
  <si>
    <t>ANNULEE</t>
  </si>
  <si>
    <t>3 x 7</t>
  </si>
  <si>
    <t>vitesse</t>
  </si>
  <si>
    <t>arbalète</t>
  </si>
  <si>
    <t>FEUILLE D'ENGAGEMENT D'EQUIPE CRITERIUM</t>
  </si>
  <si>
    <t>FEUILLE D'ENGAGEMENT D'EQUIPE CHAMPIONNAT</t>
  </si>
  <si>
    <t>AMILLY</t>
  </si>
  <si>
    <t>er</t>
  </si>
  <si>
    <t>PAGE</t>
  </si>
  <si>
    <t>Méline</t>
  </si>
  <si>
    <t>Siméo</t>
  </si>
  <si>
    <t>Noam</t>
  </si>
  <si>
    <t>LOPES</t>
  </si>
  <si>
    <t>Anaelle</t>
  </si>
  <si>
    <t>2023 / 2024</t>
  </si>
  <si>
    <t>1ER</t>
  </si>
  <si>
    <t>25 &amp; 26</t>
  </si>
  <si>
    <t>novembre</t>
  </si>
  <si>
    <t>1</t>
  </si>
  <si>
    <t>DUBOIS</t>
  </si>
  <si>
    <t>ER</t>
  </si>
  <si>
    <t>POINTEAU</t>
  </si>
  <si>
    <t>Lucas</t>
  </si>
  <si>
    <t>LUTTON</t>
  </si>
  <si>
    <t>DELVINQUIERE</t>
  </si>
  <si>
    <t>EVEN</t>
  </si>
  <si>
    <t>PEREIRA</t>
  </si>
  <si>
    <t>DINE</t>
  </si>
  <si>
    <t>Owen</t>
  </si>
  <si>
    <t>CALLIET</t>
  </si>
  <si>
    <t>Aron</t>
  </si>
  <si>
    <t>MICHAU</t>
  </si>
  <si>
    <t>VETTER</t>
  </si>
  <si>
    <t>CARRASCO</t>
  </si>
  <si>
    <t>Léandro</t>
  </si>
  <si>
    <t>HERBIN</t>
  </si>
  <si>
    <t>Andy</t>
  </si>
  <si>
    <t>Eloi</t>
  </si>
  <si>
    <t>Keyla</t>
  </si>
  <si>
    <t>MAGDUNOISE</t>
  </si>
  <si>
    <t>U.S.M. DENIS EN VAL TIR</t>
  </si>
  <si>
    <t xml:space="preserve">C.J.F. </t>
  </si>
  <si>
    <t>CERCLE PASTEUR</t>
  </si>
  <si>
    <t>117</t>
  </si>
  <si>
    <t>FRATERNELLE TIGY</t>
  </si>
  <si>
    <t>S.M.O.C. TIR</t>
  </si>
  <si>
    <t>U.S.O. TIR</t>
  </si>
  <si>
    <t>TOTAL TIREURS INSCRITS</t>
  </si>
  <si>
    <t>TOTAL TIREURS PARTICIPANTS</t>
  </si>
  <si>
    <t>TOTAL PARTICI         PANTS</t>
  </si>
  <si>
    <t>TOTAL                           TIREURS INSCRITS</t>
  </si>
  <si>
    <t xml:space="preserve">tireurs inscrits                    1 er critérium </t>
  </si>
  <si>
    <t xml:space="preserve">participants                     1 er critérium </t>
  </si>
  <si>
    <t xml:space="preserve">participants                     2ème critérium </t>
  </si>
  <si>
    <t xml:space="preserve">participants                   3ème critérium </t>
  </si>
  <si>
    <t xml:space="preserve">participants                  4ème critérium </t>
  </si>
  <si>
    <t xml:space="preserve">tireurs inscrits                    2ème  critérium </t>
  </si>
  <si>
    <t xml:space="preserve">tireurs inscrits                    3ème  critérium </t>
  </si>
  <si>
    <t xml:space="preserve">tireurs inscrits                    4ème  critérium </t>
  </si>
  <si>
    <t>BERRICHONNE GIEN</t>
  </si>
  <si>
    <t>15 H 00</t>
  </si>
  <si>
    <t>AMILLY -rue Brosseronde</t>
  </si>
  <si>
    <t>15h00</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</si>
</sst>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40C]d\-mmm;@"/>
  </numFmts>
  <fonts count="97">
    <font>
      <sz val="11"/>
      <color theme="1"/>
      <name val="Calibri"/>
      <family val="2"/>
    </font>
    <font>
      <sz val="11"/>
      <color indexed="8"/>
      <name val="Calibri"/>
      <family val="2"/>
    </font>
    <font>
      <b/>
      <sz val="11"/>
      <color indexed="8"/>
      <name val="Calibri"/>
      <family val="2"/>
    </font>
    <font>
      <b/>
      <sz val="12"/>
      <color indexed="8"/>
      <name val="Calibri"/>
      <family val="2"/>
    </font>
    <font>
      <b/>
      <sz val="14"/>
      <color indexed="8"/>
      <name val="Calibri"/>
      <family val="2"/>
    </font>
    <font>
      <b/>
      <sz val="20"/>
      <color indexed="8"/>
      <name val="Calibri"/>
      <family val="2"/>
    </font>
    <font>
      <sz val="10"/>
      <color indexed="8"/>
      <name val="Calibri"/>
      <family val="2"/>
    </font>
    <font>
      <sz val="12"/>
      <color indexed="8"/>
      <name val="Calibri"/>
      <family val="2"/>
    </font>
    <font>
      <sz val="9"/>
      <color indexed="8"/>
      <name val="Calibri"/>
      <family val="2"/>
    </font>
    <font>
      <sz val="10"/>
      <name val="Arial"/>
      <family val="2"/>
    </font>
    <font>
      <b/>
      <sz val="20"/>
      <name val="Arial"/>
      <family val="2"/>
    </font>
    <font>
      <b/>
      <sz val="16"/>
      <name val="Arial"/>
      <family val="2"/>
    </font>
    <font>
      <sz val="16"/>
      <name val="Arial"/>
      <family val="2"/>
    </font>
    <font>
      <b/>
      <sz val="12"/>
      <name val="Arial"/>
      <family val="2"/>
    </font>
    <font>
      <b/>
      <sz val="10"/>
      <name val="Arial"/>
      <family val="2"/>
    </font>
    <font>
      <b/>
      <sz val="9"/>
      <name val="Arial"/>
      <family val="2"/>
    </font>
    <font>
      <sz val="11"/>
      <name val="Arial"/>
      <family val="2"/>
    </font>
    <font>
      <b/>
      <sz val="14"/>
      <name val="Arial"/>
      <family val="2"/>
    </font>
    <font>
      <b/>
      <sz val="16"/>
      <color indexed="8"/>
      <name val="Calibri"/>
      <family val="2"/>
    </font>
    <font>
      <b/>
      <sz val="6"/>
      <name val="Arial"/>
      <family val="2"/>
    </font>
    <font>
      <b/>
      <sz val="8"/>
      <name val="Arial"/>
      <family val="2"/>
    </font>
    <font>
      <b/>
      <sz val="24"/>
      <color indexed="8"/>
      <name val="Calibri"/>
      <family val="2"/>
    </font>
    <font>
      <sz val="24"/>
      <color indexed="8"/>
      <name val="Calibri"/>
      <family val="2"/>
    </font>
    <font>
      <b/>
      <sz val="12"/>
      <color indexed="10"/>
      <name val="Calibri"/>
      <family val="2"/>
    </font>
    <font>
      <sz val="9"/>
      <name val="Arial"/>
      <family val="2"/>
    </font>
    <font>
      <b/>
      <sz val="14"/>
      <color indexed="10"/>
      <name val="Arial"/>
      <family val="2"/>
    </font>
    <font>
      <sz val="11"/>
      <color indexed="8"/>
      <name val="Arial"/>
      <family val="2"/>
    </font>
    <font>
      <sz val="14"/>
      <color indexed="8"/>
      <name val="Calibri"/>
      <family val="2"/>
    </font>
    <font>
      <sz val="16"/>
      <color indexed="8"/>
      <name val="Calibri"/>
      <family val="2"/>
    </font>
    <font>
      <sz val="12"/>
      <name val="Arial"/>
      <family val="2"/>
    </font>
    <font>
      <b/>
      <sz val="11"/>
      <name val="Arial"/>
      <family val="2"/>
    </font>
    <font>
      <sz val="20"/>
      <name val="Arial"/>
      <family val="2"/>
    </font>
    <font>
      <sz val="11"/>
      <color indexed="8"/>
      <name val="Czcionka tekstu podstawowego"/>
      <family val="2"/>
    </font>
    <font>
      <u val="single"/>
      <sz val="10"/>
      <color indexed="12"/>
      <name val="Arial"/>
      <family val="2"/>
    </font>
    <font>
      <sz val="11"/>
      <name val="Calibri"/>
      <family val="2"/>
    </font>
    <font>
      <sz val="10"/>
      <name val="Calibri"/>
      <family val="2"/>
    </font>
    <font>
      <b/>
      <sz val="12"/>
      <name val="Calibri"/>
      <family val="2"/>
    </font>
    <font>
      <b/>
      <sz val="14"/>
      <name val="Calibri"/>
      <family val="2"/>
    </font>
    <font>
      <b/>
      <sz val="6"/>
      <name val="Calibri"/>
      <family val="2"/>
    </font>
    <font>
      <b/>
      <sz val="18"/>
      <color indexed="8"/>
      <name val="Calibri"/>
      <family val="2"/>
    </font>
    <font>
      <sz val="12"/>
      <name val="Calibri"/>
      <family val="2"/>
    </font>
    <font>
      <b/>
      <sz val="16"/>
      <color indexed="10"/>
      <name val="Calibri"/>
      <family val="2"/>
    </font>
    <font>
      <sz val="14"/>
      <name val="Calibri"/>
      <family val="2"/>
    </font>
    <font>
      <b/>
      <sz val="14"/>
      <color indexed="10"/>
      <name val="Calibri"/>
      <family val="2"/>
    </font>
    <font>
      <sz val="9"/>
      <name val="Calibri"/>
      <family val="2"/>
    </font>
    <font>
      <b/>
      <sz val="20"/>
      <color indexed="10"/>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sz val="9"/>
      <color indexed="10"/>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5700"/>
      <name val="Calibri"/>
      <family val="2"/>
    </font>
    <font>
      <sz val="11"/>
      <color rgb="FF006100"/>
      <name val="Calibri"/>
      <family val="2"/>
    </font>
    <font>
      <b/>
      <sz val="11"/>
      <color rgb="FF3F3F3F"/>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2"/>
      <color theme="1"/>
      <name val="Calibri"/>
      <family val="2"/>
    </font>
    <font>
      <b/>
      <sz val="14"/>
      <color theme="1"/>
      <name val="Calibri"/>
      <family val="2"/>
    </font>
    <font>
      <sz val="10"/>
      <color theme="1"/>
      <name val="Calibri"/>
      <family val="2"/>
    </font>
    <font>
      <sz val="12"/>
      <color theme="1"/>
      <name val="Calibri"/>
      <family val="2"/>
    </font>
    <font>
      <sz val="9"/>
      <color theme="1"/>
      <name val="Calibri"/>
      <family val="2"/>
    </font>
    <font>
      <b/>
      <sz val="16"/>
      <color theme="1"/>
      <name val="Calibri"/>
      <family val="2"/>
    </font>
    <font>
      <sz val="24"/>
      <color theme="1"/>
      <name val="Calibri"/>
      <family val="2"/>
    </font>
    <font>
      <b/>
      <sz val="14"/>
      <color rgb="FFFF0000"/>
      <name val="Arial"/>
      <family val="2"/>
    </font>
    <font>
      <b/>
      <sz val="20"/>
      <color theme="1"/>
      <name val="Calibri"/>
      <family val="2"/>
    </font>
    <font>
      <sz val="14"/>
      <color theme="1"/>
      <name val="Calibri"/>
      <family val="2"/>
    </font>
    <font>
      <b/>
      <sz val="18"/>
      <color theme="1"/>
      <name val="Calibri"/>
      <family val="2"/>
    </font>
    <font>
      <sz val="16"/>
      <color theme="1"/>
      <name val="Calibri"/>
      <family val="2"/>
    </font>
    <font>
      <b/>
      <sz val="16"/>
      <color rgb="FFFF0000"/>
      <name val="Calibri"/>
      <family val="2"/>
    </font>
    <font>
      <b/>
      <sz val="14"/>
      <color rgb="FFFF0000"/>
      <name val="Calibri"/>
      <family val="2"/>
    </font>
    <font>
      <sz val="11"/>
      <color theme="1"/>
      <name val="Arial"/>
      <family val="2"/>
    </font>
    <font>
      <b/>
      <sz val="20"/>
      <color rgb="FFFF0000"/>
      <name val="Calibri"/>
      <family val="2"/>
    </font>
    <font>
      <b/>
      <sz val="24"/>
      <color theme="1"/>
      <name val="Calibri"/>
      <family val="2"/>
    </font>
    <font>
      <b/>
      <sz val="12"/>
      <color rgb="FFFF0000"/>
      <name val="Calibri"/>
      <family val="2"/>
    </font>
    <font>
      <b/>
      <sz val="9"/>
      <color rgb="FFFF0000"/>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FF0000"/>
        <bgColor indexed="64"/>
      </patternFill>
    </fill>
    <fill>
      <patternFill patternType="solid">
        <fgColor rgb="FFFFC000"/>
        <bgColor indexed="64"/>
      </patternFill>
    </fill>
    <fill>
      <patternFill patternType="solid">
        <fgColor rgb="FF00FF00"/>
        <bgColor indexed="64"/>
      </patternFill>
    </fill>
    <fill>
      <patternFill patternType="solid">
        <fgColor indexed="9"/>
        <bgColor indexed="64"/>
      </patternFill>
    </fill>
    <fill>
      <patternFill patternType="solid">
        <fgColor theme="8" tint="0.7999799847602844"/>
        <bgColor indexed="64"/>
      </patternFill>
    </fill>
    <fill>
      <patternFill patternType="solid">
        <fgColor theme="0"/>
        <bgColor indexed="64"/>
      </patternFill>
    </fill>
    <fill>
      <patternFill patternType="solid">
        <fgColor theme="9" tint="0.7999799847602844"/>
        <bgColor indexed="64"/>
      </patternFill>
    </fill>
    <fill>
      <patternFill patternType="solid">
        <fgColor theme="7" tint="0.7999799847602844"/>
        <bgColor indexed="64"/>
      </patternFill>
    </fill>
    <fill>
      <patternFill patternType="solid">
        <fgColor rgb="FF00FF00"/>
        <bgColor indexed="64"/>
      </patternFill>
    </fill>
    <fill>
      <patternFill patternType="solid">
        <fgColor rgb="FFFFC000"/>
        <bgColor indexed="64"/>
      </patternFill>
    </fill>
    <fill>
      <patternFill patternType="solid">
        <fgColor rgb="FFFFFF0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
      <left style="thin"/>
      <right/>
      <top style="thin"/>
      <bottom/>
    </border>
    <border>
      <left/>
      <right/>
      <top style="thin"/>
      <bottom style="thin"/>
    </border>
    <border>
      <left style="thin">
        <color indexed="8"/>
      </left>
      <right/>
      <top style="thin">
        <color indexed="8"/>
      </top>
      <bottom style="thin">
        <color indexed="8"/>
      </bottom>
    </border>
    <border>
      <left style="thin">
        <color indexed="8"/>
      </left>
      <right style="thin">
        <color indexed="8"/>
      </right>
      <top style="thin">
        <color indexed="8"/>
      </top>
      <bottom style="thin">
        <color indexed="8"/>
      </bottom>
    </border>
    <border>
      <left/>
      <right/>
      <top style="thin"/>
      <bottom/>
    </border>
    <border>
      <left/>
      <right style="thin"/>
      <top style="thin"/>
      <bottom style="thin">
        <color indexed="8"/>
      </bottom>
    </border>
    <border>
      <left style="thin">
        <color indexed="8"/>
      </left>
      <right/>
      <top/>
      <bottom style="thin">
        <color indexed="8"/>
      </bottom>
    </border>
    <border>
      <left style="thin">
        <color indexed="8"/>
      </left>
      <right style="thin">
        <color indexed="8"/>
      </right>
      <top/>
      <bottom style="thin">
        <color indexed="8"/>
      </bottom>
    </border>
    <border>
      <left style="thin"/>
      <right/>
      <top/>
      <bottom style="thin"/>
    </border>
    <border>
      <left/>
      <right style="thin"/>
      <top style="thin"/>
      <bottom/>
    </border>
    <border>
      <left/>
      <right/>
      <top style="thin">
        <color indexed="8"/>
      </top>
      <bottom style="thin">
        <color indexed="8"/>
      </bottom>
    </border>
    <border>
      <left style="hair">
        <color indexed="8"/>
      </left>
      <right style="hair">
        <color indexed="8"/>
      </right>
      <top/>
      <bottom style="hair">
        <color indexed="8"/>
      </bottom>
    </border>
    <border>
      <left style="thin"/>
      <right/>
      <top style="thin">
        <color indexed="8"/>
      </top>
      <bottom style="thin"/>
    </border>
    <border>
      <left/>
      <right/>
      <top style="thin">
        <color indexed="8"/>
      </top>
      <bottom style="thin"/>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style="thin">
        <color indexed="8"/>
      </top>
      <bottom/>
    </border>
    <border>
      <left/>
      <right style="thin"/>
      <top style="thin">
        <color indexed="8"/>
      </top>
      <bottom style="thin"/>
    </border>
    <border>
      <left style="thin"/>
      <right/>
      <top/>
      <bottom/>
    </border>
    <border>
      <left/>
      <right style="thin"/>
      <top/>
      <bottom style="thin"/>
    </border>
    <border>
      <left style="thin"/>
      <right/>
      <top style="thin"/>
      <bottom style="thin">
        <color indexed="8"/>
      </bottom>
    </border>
    <border>
      <left/>
      <right/>
      <top style="thin"/>
      <bottom style="thin">
        <color indexed="8"/>
      </bottom>
    </border>
    <border>
      <left style="thin"/>
      <right style="thin"/>
      <top/>
      <bottom/>
    </border>
    <border>
      <left/>
      <right style="thin"/>
      <top/>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32" fillId="0" borderId="0">
      <alignment/>
      <protection/>
    </xf>
    <xf numFmtId="0" fontId="67" fillId="28" borderId="0" applyNumberFormat="0" applyBorder="0" applyAlignment="0" applyProtection="0"/>
    <xf numFmtId="0" fontId="3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9" fillId="0" borderId="0">
      <alignment/>
      <protection/>
    </xf>
    <xf numFmtId="0" fontId="9" fillId="0" borderId="0">
      <alignment/>
      <protection/>
    </xf>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629">
    <xf numFmtId="0" fontId="0" fillId="0" borderId="0" xfId="0" applyFont="1" applyAlignment="1">
      <alignment/>
    </xf>
    <xf numFmtId="0" fontId="0" fillId="0" borderId="0" xfId="0" applyAlignment="1">
      <alignment horizontal="center" vertical="center"/>
    </xf>
    <xf numFmtId="0" fontId="0" fillId="0" borderId="0" xfId="0" applyAlignment="1">
      <alignment vertical="center"/>
    </xf>
    <xf numFmtId="0" fontId="0" fillId="0" borderId="10" xfId="0" applyBorder="1" applyAlignment="1">
      <alignment horizontal="center" vertical="center"/>
    </xf>
    <xf numFmtId="0" fontId="76" fillId="0" borderId="0" xfId="0" applyFont="1" applyAlignment="1">
      <alignment/>
    </xf>
    <xf numFmtId="0" fontId="0" fillId="6" borderId="10" xfId="0" applyFill="1" applyBorder="1" applyAlignment="1">
      <alignment horizontal="center" vertical="center"/>
    </xf>
    <xf numFmtId="0" fontId="78" fillId="0" borderId="10" xfId="0" applyFont="1" applyBorder="1" applyAlignment="1">
      <alignment horizontal="center" vertical="center"/>
    </xf>
    <xf numFmtId="0" fontId="78" fillId="0" borderId="0" xfId="0" applyFont="1" applyAlignment="1">
      <alignment/>
    </xf>
    <xf numFmtId="0" fontId="0" fillId="0" borderId="11" xfId="0" applyBorder="1" applyAlignment="1">
      <alignment horizontal="center" vertical="center"/>
    </xf>
    <xf numFmtId="0" fontId="78" fillId="0" borderId="0" xfId="0" applyFont="1" applyAlignment="1">
      <alignment horizontal="center"/>
    </xf>
    <xf numFmtId="0" fontId="79" fillId="0" borderId="0" xfId="0" applyFont="1" applyAlignment="1">
      <alignment/>
    </xf>
    <xf numFmtId="0" fontId="76" fillId="0" borderId="0" xfId="0" applyFont="1" applyAlignment="1">
      <alignment vertical="center"/>
    </xf>
    <xf numFmtId="0" fontId="0" fillId="33" borderId="10" xfId="0" applyFill="1" applyBorder="1" applyAlignment="1">
      <alignment horizontal="center" vertical="center"/>
    </xf>
    <xf numFmtId="0" fontId="80" fillId="0" borderId="10" xfId="0" applyFont="1" applyBorder="1" applyAlignment="1">
      <alignment horizontal="center" vertical="center"/>
    </xf>
    <xf numFmtId="0" fontId="76" fillId="0" borderId="0" xfId="0" applyFont="1" applyAlignment="1">
      <alignment horizontal="center" vertical="center"/>
    </xf>
    <xf numFmtId="0" fontId="0" fillId="0" borderId="0" xfId="0" applyAlignment="1">
      <alignment horizontal="center"/>
    </xf>
    <xf numFmtId="0" fontId="76" fillId="0" borderId="10" xfId="0" applyFont="1" applyBorder="1" applyAlignment="1">
      <alignment horizontal="center" vertical="center"/>
    </xf>
    <xf numFmtId="0" fontId="0" fillId="34" borderId="10" xfId="0" applyFill="1" applyBorder="1" applyAlignment="1">
      <alignment horizontal="center" vertical="center"/>
    </xf>
    <xf numFmtId="0" fontId="78" fillId="0" borderId="12" xfId="0" applyFont="1" applyBorder="1" applyAlignment="1">
      <alignment horizontal="center" vertical="center" wrapText="1"/>
    </xf>
    <xf numFmtId="0" fontId="78" fillId="0" borderId="10" xfId="0" applyFont="1" applyBorder="1" applyAlignment="1">
      <alignment horizontal="center" vertical="center" wrapText="1"/>
    </xf>
    <xf numFmtId="0" fontId="81" fillId="0" borderId="0" xfId="0" applyFont="1" applyAlignment="1">
      <alignment wrapText="1"/>
    </xf>
    <xf numFmtId="0" fontId="79" fillId="0" borderId="10" xfId="0" applyFont="1" applyBorder="1" applyAlignment="1">
      <alignment horizontal="center" vertical="center"/>
    </xf>
    <xf numFmtId="0" fontId="78" fillId="0" borderId="10" xfId="0" applyFont="1" applyBorder="1" applyAlignment="1">
      <alignment horizontal="center" vertical="center" textRotation="90"/>
    </xf>
    <xf numFmtId="0" fontId="79" fillId="0" borderId="0" xfId="0" applyFont="1" applyAlignment="1">
      <alignment horizontal="center"/>
    </xf>
    <xf numFmtId="49" fontId="78" fillId="0" borderId="10" xfId="0" applyNumberFormat="1" applyFont="1" applyBorder="1" applyAlignment="1">
      <alignment horizontal="center" vertical="center"/>
    </xf>
    <xf numFmtId="49" fontId="78" fillId="0" borderId="13" xfId="0" applyNumberFormat="1" applyFont="1" applyBorder="1" applyAlignment="1">
      <alignment horizontal="center" vertical="center"/>
    </xf>
    <xf numFmtId="49" fontId="78" fillId="0" borderId="14" xfId="0" applyNumberFormat="1" applyFont="1" applyBorder="1" applyAlignment="1">
      <alignment horizontal="center" vertical="center"/>
    </xf>
    <xf numFmtId="49" fontId="0" fillId="0" borderId="0" xfId="0" applyNumberFormat="1" applyAlignment="1">
      <alignment/>
    </xf>
    <xf numFmtId="164" fontId="78" fillId="0" borderId="10" xfId="0" applyNumberFormat="1" applyFont="1" applyBorder="1" applyAlignment="1">
      <alignment horizontal="center" vertical="center"/>
    </xf>
    <xf numFmtId="0" fontId="0" fillId="35" borderId="10" xfId="0" applyFill="1" applyBorder="1" applyAlignment="1">
      <alignment horizontal="center" vertical="center"/>
    </xf>
    <xf numFmtId="0" fontId="78" fillId="36" borderId="15" xfId="0" applyFont="1" applyFill="1" applyBorder="1" applyAlignment="1">
      <alignment horizontal="center" vertical="center" textRotation="90"/>
    </xf>
    <xf numFmtId="0" fontId="81" fillId="0" borderId="0" xfId="0" applyFont="1" applyAlignment="1">
      <alignment textRotation="90"/>
    </xf>
    <xf numFmtId="0" fontId="78" fillId="36" borderId="10" xfId="0" applyFont="1" applyFill="1" applyBorder="1" applyAlignment="1">
      <alignment horizontal="center" vertical="center"/>
    </xf>
    <xf numFmtId="0" fontId="78" fillId="36" borderId="10" xfId="0" applyFont="1" applyFill="1" applyBorder="1" applyAlignment="1">
      <alignment horizontal="center" vertical="center" textRotation="90"/>
    </xf>
    <xf numFmtId="0" fontId="76" fillId="0" borderId="0" xfId="0" applyFont="1" applyAlignment="1">
      <alignment horizontal="center" vertical="center" textRotation="90"/>
    </xf>
    <xf numFmtId="0" fontId="82" fillId="33" borderId="10" xfId="0" applyFont="1" applyFill="1" applyBorder="1" applyAlignment="1">
      <alignment horizontal="center" vertical="center"/>
    </xf>
    <xf numFmtId="0" fontId="78" fillId="0" borderId="13" xfId="0" applyFont="1" applyBorder="1" applyAlignment="1">
      <alignment horizontal="center" vertical="center"/>
    </xf>
    <xf numFmtId="0" fontId="0" fillId="33" borderId="14" xfId="0" applyFill="1" applyBorder="1" applyAlignment="1">
      <alignment vertical="center"/>
    </xf>
    <xf numFmtId="0" fontId="0" fillId="6" borderId="16" xfId="0" applyFill="1" applyBorder="1" applyAlignment="1">
      <alignment horizontal="center" vertical="center"/>
    </xf>
    <xf numFmtId="0" fontId="0" fillId="0" borderId="16" xfId="0" applyBorder="1" applyAlignment="1">
      <alignment horizontal="center" vertical="center"/>
    </xf>
    <xf numFmtId="0" fontId="0" fillId="33" borderId="14" xfId="0" applyFill="1" applyBorder="1" applyAlignment="1">
      <alignment horizontal="center" vertical="center"/>
    </xf>
    <xf numFmtId="0" fontId="11" fillId="7" borderId="10" xfId="0" applyFont="1" applyFill="1" applyBorder="1" applyAlignment="1">
      <alignment horizontal="center" vertical="center"/>
    </xf>
    <xf numFmtId="0" fontId="11" fillId="7" borderId="17" xfId="0" applyFont="1" applyFill="1" applyBorder="1" applyAlignment="1">
      <alignment horizontal="center" vertical="center" wrapText="1"/>
    </xf>
    <xf numFmtId="0" fontId="15" fillId="0" borderId="10" xfId="0" applyFont="1" applyBorder="1" applyAlignment="1">
      <alignment horizontal="center" vertical="center"/>
    </xf>
    <xf numFmtId="0" fontId="16" fillId="33" borderId="10" xfId="0" applyFont="1" applyFill="1" applyBorder="1" applyAlignment="1">
      <alignment horizontal="center" vertical="center"/>
    </xf>
    <xf numFmtId="0" fontId="13" fillId="33" borderId="10" xfId="0" applyFont="1" applyFill="1" applyBorder="1" applyAlignment="1">
      <alignment horizontal="center" vertical="center"/>
    </xf>
    <xf numFmtId="0" fontId="16" fillId="37" borderId="18" xfId="0" applyFont="1" applyFill="1" applyBorder="1" applyAlignment="1">
      <alignment horizontal="center" vertical="center" wrapText="1"/>
    </xf>
    <xf numFmtId="0" fontId="16" fillId="37" borderId="18" xfId="0" applyFont="1" applyFill="1" applyBorder="1" applyAlignment="1">
      <alignment horizontal="center" vertical="center"/>
    </xf>
    <xf numFmtId="49" fontId="16" fillId="37" borderId="18" xfId="0" applyNumberFormat="1" applyFont="1" applyFill="1" applyBorder="1" applyAlignment="1">
      <alignment horizontal="center" vertical="center"/>
    </xf>
    <xf numFmtId="0" fontId="16" fillId="37" borderId="19" xfId="0" applyFont="1" applyFill="1" applyBorder="1" applyAlignment="1">
      <alignment horizontal="center" vertical="center"/>
    </xf>
    <xf numFmtId="0" fontId="17" fillId="37" borderId="19" xfId="0" applyFont="1" applyFill="1" applyBorder="1" applyAlignment="1">
      <alignment horizontal="center" vertical="center"/>
    </xf>
    <xf numFmtId="0" fontId="13" fillId="37" borderId="19" xfId="0" applyFont="1" applyFill="1" applyBorder="1" applyAlignment="1">
      <alignment horizontal="center" vertical="center"/>
    </xf>
    <xf numFmtId="0" fontId="16" fillId="37" borderId="0" xfId="0" applyFont="1" applyFill="1" applyAlignment="1">
      <alignment horizontal="center" vertical="center"/>
    </xf>
    <xf numFmtId="49" fontId="16" fillId="33" borderId="10" xfId="0" applyNumberFormat="1" applyFont="1" applyFill="1" applyBorder="1" applyAlignment="1">
      <alignment horizontal="center" vertical="center"/>
    </xf>
    <xf numFmtId="0" fontId="16" fillId="37" borderId="10" xfId="0" applyFont="1" applyFill="1" applyBorder="1" applyAlignment="1">
      <alignment horizontal="center" vertical="center"/>
    </xf>
    <xf numFmtId="0" fontId="83" fillId="0" borderId="10" xfId="0" applyFont="1" applyBorder="1" applyAlignment="1">
      <alignment horizontal="center" vertical="center"/>
    </xf>
    <xf numFmtId="0" fontId="81" fillId="0" borderId="10" xfId="0" applyFont="1" applyBorder="1" applyAlignment="1">
      <alignment horizontal="center" vertical="center"/>
    </xf>
    <xf numFmtId="0" fontId="16" fillId="6" borderId="10" xfId="0" applyFont="1" applyFill="1" applyBorder="1" applyAlignment="1">
      <alignment horizontal="center" vertical="center" wrapText="1"/>
    </xf>
    <xf numFmtId="0" fontId="16" fillId="6" borderId="10" xfId="0" applyFont="1" applyFill="1" applyBorder="1" applyAlignment="1">
      <alignment horizontal="center" vertical="center"/>
    </xf>
    <xf numFmtId="49" fontId="16" fillId="6" borderId="10" xfId="0" applyNumberFormat="1" applyFont="1" applyFill="1" applyBorder="1" applyAlignment="1">
      <alignment horizontal="center" vertical="center"/>
    </xf>
    <xf numFmtId="0" fontId="16" fillId="38" borderId="10" xfId="0" applyFont="1" applyFill="1" applyBorder="1" applyAlignment="1">
      <alignment horizontal="center" vertical="center"/>
    </xf>
    <xf numFmtId="0" fontId="16" fillId="38" borderId="18" xfId="0" applyFont="1" applyFill="1" applyBorder="1" applyAlignment="1">
      <alignment horizontal="center" vertical="center" wrapText="1"/>
    </xf>
    <xf numFmtId="0" fontId="16" fillId="38" borderId="18" xfId="0" applyFont="1" applyFill="1" applyBorder="1" applyAlignment="1">
      <alignment horizontal="center" vertical="center"/>
    </xf>
    <xf numFmtId="49" fontId="16" fillId="38" borderId="18" xfId="0" applyNumberFormat="1" applyFont="1" applyFill="1" applyBorder="1" applyAlignment="1">
      <alignment horizontal="center" vertical="center"/>
    </xf>
    <xf numFmtId="0" fontId="16" fillId="38" borderId="19" xfId="0" applyFont="1" applyFill="1" applyBorder="1" applyAlignment="1">
      <alignment horizontal="center" vertical="center"/>
    </xf>
    <xf numFmtId="49" fontId="16" fillId="38" borderId="10" xfId="0" applyNumberFormat="1" applyFont="1" applyFill="1" applyBorder="1" applyAlignment="1">
      <alignment horizontal="center" vertical="center"/>
    </xf>
    <xf numFmtId="49" fontId="16" fillId="37" borderId="10" xfId="0" applyNumberFormat="1" applyFont="1" applyFill="1" applyBorder="1" applyAlignment="1">
      <alignment horizontal="center" vertical="center"/>
    </xf>
    <xf numFmtId="0" fontId="79" fillId="36" borderId="10" xfId="0" applyFont="1" applyFill="1" applyBorder="1" applyAlignment="1">
      <alignment horizontal="center" vertical="center" textRotation="90"/>
    </xf>
    <xf numFmtId="0" fontId="13" fillId="37" borderId="10" xfId="0" applyFont="1" applyFill="1" applyBorder="1" applyAlignment="1">
      <alignment horizontal="center" vertical="center"/>
    </xf>
    <xf numFmtId="0" fontId="17" fillId="37" borderId="10" xfId="0" applyFont="1" applyFill="1" applyBorder="1" applyAlignment="1">
      <alignment horizontal="center" vertical="center"/>
    </xf>
    <xf numFmtId="0" fontId="19" fillId="37" borderId="10" xfId="0" applyFont="1" applyFill="1" applyBorder="1" applyAlignment="1">
      <alignment horizontal="center" vertical="center" wrapText="1"/>
    </xf>
    <xf numFmtId="0" fontId="16" fillId="37" borderId="10" xfId="52" applyFont="1" applyFill="1" applyBorder="1" applyAlignment="1">
      <alignment horizontal="center" vertical="center"/>
      <protection/>
    </xf>
    <xf numFmtId="49" fontId="16" fillId="37" borderId="10" xfId="52" applyNumberFormat="1" applyFont="1" applyFill="1" applyBorder="1" applyAlignment="1">
      <alignment horizontal="center" vertical="center"/>
      <protection/>
    </xf>
    <xf numFmtId="0" fontId="13" fillId="37" borderId="10" xfId="52" applyFont="1" applyFill="1" applyBorder="1" applyAlignment="1">
      <alignment horizontal="center" vertical="center"/>
      <protection/>
    </xf>
    <xf numFmtId="0" fontId="20" fillId="37" borderId="10" xfId="0" applyFont="1" applyFill="1" applyBorder="1" applyAlignment="1">
      <alignment horizontal="center" vertical="center" wrapText="1"/>
    </xf>
    <xf numFmtId="0" fontId="15" fillId="33" borderId="10" xfId="0" applyFont="1" applyFill="1" applyBorder="1" applyAlignment="1">
      <alignment horizontal="center" vertical="center"/>
    </xf>
    <xf numFmtId="0" fontId="16" fillId="38" borderId="10" xfId="0" applyFont="1" applyFill="1" applyBorder="1" applyAlignment="1">
      <alignment horizontal="center" vertical="center" wrapText="1"/>
    </xf>
    <xf numFmtId="0" fontId="19" fillId="37" borderId="19" xfId="0" applyFont="1" applyFill="1" applyBorder="1" applyAlignment="1">
      <alignment horizontal="center" vertical="center" wrapText="1"/>
    </xf>
    <xf numFmtId="0" fontId="16" fillId="39" borderId="18" xfId="0" applyFont="1" applyFill="1" applyBorder="1" applyAlignment="1">
      <alignment horizontal="center" vertical="center" wrapText="1"/>
    </xf>
    <xf numFmtId="0" fontId="16" fillId="39" borderId="18" xfId="0" applyFont="1" applyFill="1" applyBorder="1" applyAlignment="1">
      <alignment horizontal="center" vertical="center"/>
    </xf>
    <xf numFmtId="49" fontId="16" fillId="39" borderId="18" xfId="0" applyNumberFormat="1" applyFont="1" applyFill="1" applyBorder="1" applyAlignment="1">
      <alignment horizontal="center" vertical="center"/>
    </xf>
    <xf numFmtId="0" fontId="16" fillId="39" borderId="19" xfId="0" applyFont="1" applyFill="1" applyBorder="1" applyAlignment="1">
      <alignment horizontal="center" vertical="center"/>
    </xf>
    <xf numFmtId="0" fontId="16" fillId="37" borderId="0" xfId="0" applyFont="1" applyFill="1" applyAlignment="1">
      <alignment horizontal="center" vertical="center" wrapText="1"/>
    </xf>
    <xf numFmtId="49" fontId="16" fillId="37" borderId="0" xfId="0" applyNumberFormat="1" applyFont="1" applyFill="1" applyAlignment="1">
      <alignment horizontal="center" vertical="center"/>
    </xf>
    <xf numFmtId="0" fontId="13" fillId="39" borderId="10" xfId="0" applyFont="1" applyFill="1" applyBorder="1" applyAlignment="1">
      <alignment horizontal="center" vertical="center"/>
    </xf>
    <xf numFmtId="0" fontId="15" fillId="7" borderId="10" xfId="0" applyFont="1" applyFill="1" applyBorder="1" applyAlignment="1">
      <alignment horizontal="center" vertical="center"/>
    </xf>
    <xf numFmtId="0" fontId="13" fillId="39" borderId="10" xfId="52" applyFont="1" applyFill="1" applyBorder="1" applyAlignment="1">
      <alignment horizontal="center" vertical="center"/>
      <protection/>
    </xf>
    <xf numFmtId="0" fontId="17" fillId="40" borderId="10" xfId="0" applyFont="1" applyFill="1" applyBorder="1" applyAlignment="1">
      <alignment horizontal="center" vertical="center"/>
    </xf>
    <xf numFmtId="0" fontId="15" fillId="5" borderId="10" xfId="0" applyFont="1" applyFill="1" applyBorder="1" applyAlignment="1">
      <alignment horizontal="center" vertical="center"/>
    </xf>
    <xf numFmtId="0" fontId="13" fillId="41" borderId="10" xfId="0" applyFont="1" applyFill="1" applyBorder="1" applyAlignment="1">
      <alignment horizontal="center" vertical="center"/>
    </xf>
    <xf numFmtId="0" fontId="17" fillId="7" borderId="10" xfId="0" applyFont="1" applyFill="1" applyBorder="1" applyAlignment="1">
      <alignment horizontal="center" vertical="center"/>
    </xf>
    <xf numFmtId="0" fontId="13" fillId="5" borderId="10" xfId="0" applyFont="1" applyFill="1" applyBorder="1" applyAlignment="1">
      <alignment horizontal="center" vertical="center"/>
    </xf>
    <xf numFmtId="0" fontId="13" fillId="41" borderId="10" xfId="52" applyFont="1" applyFill="1" applyBorder="1" applyAlignment="1">
      <alignment horizontal="center" vertical="center"/>
      <protection/>
    </xf>
    <xf numFmtId="0" fontId="17" fillId="42" borderId="10" xfId="0" applyFont="1" applyFill="1" applyBorder="1" applyAlignment="1">
      <alignment horizontal="center" vertical="center"/>
    </xf>
    <xf numFmtId="49" fontId="17" fillId="42" borderId="10" xfId="0" applyNumberFormat="1" applyFont="1" applyFill="1" applyBorder="1" applyAlignment="1">
      <alignment horizontal="center" vertical="center"/>
    </xf>
    <xf numFmtId="49" fontId="17" fillId="42" borderId="10" xfId="0" applyNumberFormat="1" applyFont="1" applyFill="1" applyBorder="1" applyAlignment="1">
      <alignment horizontal="center" vertical="center" wrapText="1"/>
    </xf>
    <xf numFmtId="0" fontId="17" fillId="42" borderId="10" xfId="0" applyFont="1" applyFill="1" applyBorder="1" applyAlignment="1">
      <alignment horizontal="center" vertical="center" wrapText="1"/>
    </xf>
    <xf numFmtId="0" fontId="17" fillId="36" borderId="10" xfId="0" applyFont="1" applyFill="1" applyBorder="1" applyAlignment="1">
      <alignment horizontal="center" vertical="center"/>
    </xf>
    <xf numFmtId="49" fontId="17" fillId="36" borderId="10" xfId="0" applyNumberFormat="1" applyFont="1" applyFill="1" applyBorder="1" applyAlignment="1">
      <alignment horizontal="center" vertical="center"/>
    </xf>
    <xf numFmtId="0" fontId="16" fillId="38" borderId="10" xfId="52" applyFont="1" applyFill="1" applyBorder="1" applyAlignment="1">
      <alignment horizontal="center" vertical="center" wrapText="1"/>
      <protection/>
    </xf>
    <xf numFmtId="0" fontId="16" fillId="38" borderId="10" xfId="52" applyFont="1" applyFill="1" applyBorder="1" applyAlignment="1">
      <alignment horizontal="center" vertical="center"/>
      <protection/>
    </xf>
    <xf numFmtId="49" fontId="16" fillId="38" borderId="10" xfId="52" applyNumberFormat="1" applyFont="1" applyFill="1" applyBorder="1" applyAlignment="1">
      <alignment horizontal="center" vertical="center"/>
      <protection/>
    </xf>
    <xf numFmtId="0" fontId="16" fillId="37" borderId="10" xfId="0" applyFont="1" applyFill="1" applyBorder="1" applyAlignment="1">
      <alignment horizontal="center" vertical="center" wrapText="1"/>
    </xf>
    <xf numFmtId="0" fontId="16" fillId="37" borderId="10" xfId="52" applyFont="1" applyFill="1" applyBorder="1" applyAlignment="1">
      <alignment horizontal="center" vertical="center" wrapText="1"/>
      <protection/>
    </xf>
    <xf numFmtId="0" fontId="76" fillId="6" borderId="10" xfId="0" applyFont="1" applyFill="1" applyBorder="1" applyAlignment="1">
      <alignment horizontal="center" vertical="center"/>
    </xf>
    <xf numFmtId="0" fontId="78" fillId="0" borderId="13" xfId="0" applyFont="1" applyBorder="1" applyAlignment="1">
      <alignment horizontal="center" vertical="center" wrapText="1"/>
    </xf>
    <xf numFmtId="0" fontId="17" fillId="39" borderId="19" xfId="0" applyFont="1" applyFill="1" applyBorder="1" applyAlignment="1">
      <alignment horizontal="center" vertical="center"/>
    </xf>
    <xf numFmtId="0" fontId="78" fillId="35" borderId="10" xfId="0" applyFont="1" applyFill="1" applyBorder="1" applyAlignment="1">
      <alignment horizontal="center" vertical="center"/>
    </xf>
    <xf numFmtId="0" fontId="78" fillId="0" borderId="0" xfId="0" applyFont="1" applyAlignment="1">
      <alignment vertical="center"/>
    </xf>
    <xf numFmtId="0" fontId="78" fillId="0" borderId="0" xfId="0" applyFont="1" applyAlignment="1">
      <alignment horizontal="center" vertical="center"/>
    </xf>
    <xf numFmtId="0" fontId="84" fillId="0" borderId="0" xfId="0" applyFont="1" applyAlignment="1">
      <alignment vertical="center"/>
    </xf>
    <xf numFmtId="0" fontId="17" fillId="40" borderId="19" xfId="0" applyFont="1" applyFill="1" applyBorder="1" applyAlignment="1">
      <alignment horizontal="center" vertical="center"/>
    </xf>
    <xf numFmtId="0" fontId="17" fillId="41" borderId="19" xfId="0" applyFont="1" applyFill="1" applyBorder="1" applyAlignment="1">
      <alignment horizontal="center" vertical="center"/>
    </xf>
    <xf numFmtId="0" fontId="17" fillId="33" borderId="20" xfId="0" applyFont="1" applyFill="1" applyBorder="1" applyAlignment="1">
      <alignment horizontal="center" vertical="center"/>
    </xf>
    <xf numFmtId="0" fontId="17" fillId="33" borderId="16" xfId="0" applyFont="1" applyFill="1" applyBorder="1" applyAlignment="1">
      <alignment horizontal="center" vertical="center"/>
    </xf>
    <xf numFmtId="0" fontId="16" fillId="33" borderId="10" xfId="0" applyFont="1" applyFill="1" applyBorder="1" applyAlignment="1">
      <alignment horizontal="center" vertical="center" wrapText="1"/>
    </xf>
    <xf numFmtId="0" fontId="17" fillId="37" borderId="10" xfId="51" applyFont="1" applyFill="1" applyBorder="1" applyAlignment="1">
      <alignment horizontal="center" vertical="center"/>
      <protection/>
    </xf>
    <xf numFmtId="0" fontId="17" fillId="40" borderId="10" xfId="51" applyFont="1" applyFill="1" applyBorder="1" applyAlignment="1">
      <alignment horizontal="center" vertical="center"/>
      <protection/>
    </xf>
    <xf numFmtId="0" fontId="13" fillId="41" borderId="10" xfId="51" applyFont="1" applyFill="1" applyBorder="1" applyAlignment="1">
      <alignment horizontal="center" vertical="center"/>
      <protection/>
    </xf>
    <xf numFmtId="0" fontId="13" fillId="37" borderId="10" xfId="51" applyFont="1" applyFill="1" applyBorder="1" applyAlignment="1">
      <alignment horizontal="center" vertical="center"/>
      <protection/>
    </xf>
    <xf numFmtId="0" fontId="19" fillId="37" borderId="10" xfId="51" applyFont="1" applyFill="1" applyBorder="1" applyAlignment="1">
      <alignment horizontal="center" vertical="center" wrapText="1"/>
      <protection/>
    </xf>
    <xf numFmtId="0" fontId="13" fillId="7" borderId="10" xfId="0" applyFont="1" applyFill="1" applyBorder="1" applyAlignment="1">
      <alignment horizontal="center" vertical="center"/>
    </xf>
    <xf numFmtId="0" fontId="13" fillId="33" borderId="21" xfId="0" applyFont="1" applyFill="1" applyBorder="1" applyAlignment="1">
      <alignment horizontal="center" vertical="center" wrapText="1"/>
    </xf>
    <xf numFmtId="0" fontId="13" fillId="40" borderId="10" xfId="0" applyFont="1" applyFill="1" applyBorder="1" applyAlignment="1">
      <alignment horizontal="center" vertical="center"/>
    </xf>
    <xf numFmtId="0" fontId="13" fillId="37" borderId="21" xfId="0" applyFont="1" applyFill="1" applyBorder="1" applyAlignment="1">
      <alignment horizontal="center" vertical="center" wrapText="1"/>
    </xf>
    <xf numFmtId="0" fontId="16" fillId="37" borderId="22" xfId="51" applyFont="1" applyFill="1" applyBorder="1" applyAlignment="1">
      <alignment horizontal="center" vertical="center" wrapText="1"/>
      <protection/>
    </xf>
    <xf numFmtId="0" fontId="16" fillId="37" borderId="22" xfId="51" applyFont="1" applyFill="1" applyBorder="1" applyAlignment="1">
      <alignment horizontal="center" vertical="center"/>
      <protection/>
    </xf>
    <xf numFmtId="49" fontId="16" fillId="37" borderId="22" xfId="51" applyNumberFormat="1" applyFont="1" applyFill="1" applyBorder="1" applyAlignment="1">
      <alignment horizontal="center" vertical="center"/>
      <protection/>
    </xf>
    <xf numFmtId="0" fontId="16" fillId="37" borderId="23" xfId="51" applyFont="1" applyFill="1" applyBorder="1" applyAlignment="1">
      <alignment horizontal="center" vertical="center"/>
      <protection/>
    </xf>
    <xf numFmtId="0" fontId="13" fillId="40" borderId="10" xfId="52" applyFont="1" applyFill="1" applyBorder="1" applyAlignment="1">
      <alignment horizontal="center" vertical="center"/>
      <protection/>
    </xf>
    <xf numFmtId="0" fontId="13" fillId="37" borderId="10" xfId="52" applyFont="1" applyFill="1" applyBorder="1" applyAlignment="1">
      <alignment horizontal="center" vertical="center" wrapText="1"/>
      <protection/>
    </xf>
    <xf numFmtId="0" fontId="13" fillId="40" borderId="10" xfId="51" applyFont="1" applyFill="1" applyBorder="1" applyAlignment="1">
      <alignment horizontal="center" vertical="center"/>
      <protection/>
    </xf>
    <xf numFmtId="49" fontId="13" fillId="37" borderId="10" xfId="51" applyNumberFormat="1" applyFont="1" applyFill="1" applyBorder="1" applyAlignment="1">
      <alignment horizontal="center" vertical="center" wrapText="1"/>
      <protection/>
    </xf>
    <xf numFmtId="0" fontId="13" fillId="37" borderId="14" xfId="0" applyFont="1" applyFill="1" applyBorder="1" applyAlignment="1">
      <alignment horizontal="center" vertical="center" wrapText="1"/>
    </xf>
    <xf numFmtId="49" fontId="13" fillId="33" borderId="10" xfId="0" applyNumberFormat="1" applyFont="1" applyFill="1" applyBorder="1" applyAlignment="1">
      <alignment horizontal="center" vertical="center"/>
    </xf>
    <xf numFmtId="49" fontId="13" fillId="37" borderId="10" xfId="0" applyNumberFormat="1" applyFont="1" applyFill="1" applyBorder="1" applyAlignment="1">
      <alignment horizontal="center" vertical="center" wrapText="1"/>
    </xf>
    <xf numFmtId="49" fontId="13" fillId="0" borderId="10" xfId="0" applyNumberFormat="1" applyFont="1" applyBorder="1" applyAlignment="1">
      <alignment horizontal="center" vertical="center"/>
    </xf>
    <xf numFmtId="0" fontId="16" fillId="43" borderId="18" xfId="0" applyFont="1" applyFill="1" applyBorder="1" applyAlignment="1">
      <alignment horizontal="center" vertical="center" wrapText="1"/>
    </xf>
    <xf numFmtId="0" fontId="16" fillId="43" borderId="18" xfId="0" applyFont="1" applyFill="1" applyBorder="1" applyAlignment="1">
      <alignment horizontal="center" vertical="center"/>
    </xf>
    <xf numFmtId="49" fontId="16" fillId="43" borderId="18" xfId="0" applyNumberFormat="1" applyFont="1" applyFill="1" applyBorder="1" applyAlignment="1">
      <alignment horizontal="center" vertical="center"/>
    </xf>
    <xf numFmtId="0" fontId="16" fillId="43" borderId="19" xfId="0" applyFont="1" applyFill="1" applyBorder="1" applyAlignment="1">
      <alignment horizontal="center" vertical="center"/>
    </xf>
    <xf numFmtId="0" fontId="16" fillId="35" borderId="10" xfId="0" applyFont="1" applyFill="1" applyBorder="1" applyAlignment="1">
      <alignment horizontal="center" vertical="center" wrapText="1"/>
    </xf>
    <xf numFmtId="0" fontId="16" fillId="35" borderId="10" xfId="0" applyFont="1" applyFill="1" applyBorder="1" applyAlignment="1">
      <alignment horizontal="center" vertical="center"/>
    </xf>
    <xf numFmtId="49" fontId="16" fillId="43" borderId="18" xfId="0" applyNumberFormat="1" applyFont="1" applyFill="1" applyBorder="1" applyAlignment="1">
      <alignment horizontal="center" vertical="center"/>
    </xf>
    <xf numFmtId="0" fontId="16" fillId="43" borderId="19" xfId="0" applyFont="1" applyFill="1" applyBorder="1" applyAlignment="1">
      <alignment horizontal="center" vertical="center"/>
    </xf>
    <xf numFmtId="0" fontId="78" fillId="36" borderId="24" xfId="0" applyFont="1" applyFill="1" applyBorder="1" applyAlignment="1">
      <alignment horizontal="center" vertical="center" textRotation="90"/>
    </xf>
    <xf numFmtId="0" fontId="78" fillId="0" borderId="12" xfId="0" applyFont="1" applyBorder="1" applyAlignment="1">
      <alignment vertical="center" textRotation="90"/>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49" fontId="16" fillId="0" borderId="18" xfId="0" applyNumberFormat="1" applyFont="1" applyBorder="1" applyAlignment="1">
      <alignment horizontal="center" vertical="center"/>
    </xf>
    <xf numFmtId="0" fontId="16" fillId="0" borderId="19" xfId="0" applyFont="1" applyBorder="1" applyAlignment="1">
      <alignment horizontal="center" vertical="center"/>
    </xf>
    <xf numFmtId="0" fontId="16" fillId="0" borderId="18" xfId="51" applyFont="1" applyBorder="1" applyAlignment="1">
      <alignment horizontal="center" vertical="center" wrapText="1"/>
      <protection/>
    </xf>
    <xf numFmtId="0" fontId="16" fillId="0" borderId="18" xfId="51" applyFont="1" applyBorder="1" applyAlignment="1">
      <alignment horizontal="center" vertical="center"/>
      <protection/>
    </xf>
    <xf numFmtId="49" fontId="16" fillId="0" borderId="18" xfId="51" applyNumberFormat="1" applyFont="1" applyBorder="1" applyAlignment="1">
      <alignment horizontal="center" vertical="center"/>
      <protection/>
    </xf>
    <xf numFmtId="0" fontId="16" fillId="0" borderId="19" xfId="51" applyFont="1" applyBorder="1" applyAlignment="1">
      <alignment horizontal="center" vertical="center"/>
      <protection/>
    </xf>
    <xf numFmtId="0" fontId="81" fillId="35" borderId="10" xfId="0" applyFont="1" applyFill="1" applyBorder="1" applyAlignment="1">
      <alignment horizontal="center" vertical="center"/>
    </xf>
    <xf numFmtId="0" fontId="16" fillId="43" borderId="18" xfId="0" applyFont="1" applyFill="1" applyBorder="1" applyAlignment="1">
      <alignment horizontal="center" vertical="center"/>
    </xf>
    <xf numFmtId="0" fontId="16" fillId="43" borderId="18" xfId="0" applyFont="1" applyFill="1" applyBorder="1" applyAlignment="1">
      <alignment horizontal="center" vertical="center" wrapText="1"/>
    </xf>
    <xf numFmtId="0" fontId="17" fillId="41" borderId="10" xfId="0" applyFont="1" applyFill="1" applyBorder="1" applyAlignment="1">
      <alignment horizontal="center" vertical="center"/>
    </xf>
    <xf numFmtId="0" fontId="81" fillId="33" borderId="10" xfId="0" applyFont="1" applyFill="1" applyBorder="1" applyAlignment="1">
      <alignment horizontal="center" vertical="center"/>
    </xf>
    <xf numFmtId="0" fontId="16" fillId="39" borderId="10" xfId="0" applyFont="1" applyFill="1" applyBorder="1" applyAlignment="1">
      <alignment horizontal="center" vertical="center"/>
    </xf>
    <xf numFmtId="49" fontId="16" fillId="39" borderId="10" xfId="0" applyNumberFormat="1" applyFont="1" applyFill="1" applyBorder="1" applyAlignment="1">
      <alignment horizontal="center" vertical="center"/>
    </xf>
    <xf numFmtId="0" fontId="13" fillId="37" borderId="25" xfId="0" applyFont="1" applyFill="1" applyBorder="1" applyAlignment="1">
      <alignment horizontal="center" vertical="center" wrapText="1"/>
    </xf>
    <xf numFmtId="0" fontId="13" fillId="40" borderId="12" xfId="0" applyFont="1" applyFill="1" applyBorder="1" applyAlignment="1">
      <alignment horizontal="center" vertical="center"/>
    </xf>
    <xf numFmtId="0" fontId="13" fillId="37" borderId="12" xfId="0" applyFont="1" applyFill="1" applyBorder="1" applyAlignment="1">
      <alignment horizontal="center" vertical="center"/>
    </xf>
    <xf numFmtId="0" fontId="16" fillId="37" borderId="18" xfId="51" applyFont="1" applyFill="1" applyBorder="1" applyAlignment="1">
      <alignment horizontal="center" vertical="center" wrapText="1"/>
      <protection/>
    </xf>
    <xf numFmtId="0" fontId="16" fillId="37" borderId="18" xfId="51" applyFont="1" applyFill="1" applyBorder="1" applyAlignment="1">
      <alignment horizontal="center" vertical="center"/>
      <protection/>
    </xf>
    <xf numFmtId="49" fontId="16" fillId="37" borderId="18" xfId="51" applyNumberFormat="1" applyFont="1" applyFill="1" applyBorder="1" applyAlignment="1">
      <alignment horizontal="center" vertical="center"/>
      <protection/>
    </xf>
    <xf numFmtId="0" fontId="16" fillId="37" borderId="19" xfId="51" applyFont="1" applyFill="1" applyBorder="1" applyAlignment="1">
      <alignment horizontal="center" vertical="center"/>
      <protection/>
    </xf>
    <xf numFmtId="0" fontId="16" fillId="39" borderId="18" xfId="51" applyFont="1" applyFill="1" applyBorder="1" applyAlignment="1">
      <alignment horizontal="center" vertical="center" wrapText="1"/>
      <protection/>
    </xf>
    <xf numFmtId="0" fontId="16" fillId="39" borderId="18" xfId="51" applyFont="1" applyFill="1" applyBorder="1" applyAlignment="1">
      <alignment horizontal="center" vertical="center"/>
      <protection/>
    </xf>
    <xf numFmtId="49" fontId="16" fillId="39" borderId="18" xfId="51" applyNumberFormat="1" applyFont="1" applyFill="1" applyBorder="1" applyAlignment="1">
      <alignment horizontal="center" vertical="center"/>
      <protection/>
    </xf>
    <xf numFmtId="0" fontId="16" fillId="39" borderId="19" xfId="51" applyFont="1" applyFill="1" applyBorder="1" applyAlignment="1">
      <alignment horizontal="center" vertical="center"/>
      <protection/>
    </xf>
    <xf numFmtId="0" fontId="16" fillId="39" borderId="10" xfId="0" applyFont="1" applyFill="1" applyBorder="1" applyAlignment="1">
      <alignment horizontal="center" vertical="center" wrapText="1"/>
    </xf>
    <xf numFmtId="0" fontId="16" fillId="39" borderId="26" xfId="0" applyFont="1" applyFill="1" applyBorder="1" applyAlignment="1">
      <alignment horizontal="center" vertical="center"/>
    </xf>
    <xf numFmtId="0" fontId="0" fillId="33" borderId="27" xfId="0" applyFill="1" applyBorder="1" applyAlignment="1">
      <alignment horizontal="center"/>
    </xf>
    <xf numFmtId="0" fontId="13" fillId="39" borderId="19" xfId="0" applyFont="1" applyFill="1" applyBorder="1" applyAlignment="1">
      <alignment horizontal="center" vertical="center"/>
    </xf>
    <xf numFmtId="16" fontId="13" fillId="37" borderId="10" xfId="0" applyNumberFormat="1" applyFont="1" applyFill="1" applyBorder="1" applyAlignment="1">
      <alignment horizontal="center" vertical="center"/>
    </xf>
    <xf numFmtId="16" fontId="13" fillId="37" borderId="10" xfId="51" applyNumberFormat="1" applyFont="1" applyFill="1" applyBorder="1" applyAlignment="1">
      <alignment horizontal="center" vertical="center" wrapText="1"/>
      <protection/>
    </xf>
    <xf numFmtId="16" fontId="13" fillId="33" borderId="10" xfId="0" applyNumberFormat="1" applyFont="1" applyFill="1" applyBorder="1" applyAlignment="1">
      <alignment horizontal="center" vertical="center"/>
    </xf>
    <xf numFmtId="0" fontId="24" fillId="33" borderId="10" xfId="0" applyFont="1" applyFill="1" applyBorder="1" applyAlignment="1">
      <alignment horizontal="center" vertical="center" wrapText="1"/>
    </xf>
    <xf numFmtId="0" fontId="17" fillId="33" borderId="10" xfId="0" applyFont="1" applyFill="1" applyBorder="1" applyAlignment="1">
      <alignment horizontal="center" vertical="center"/>
    </xf>
    <xf numFmtId="16" fontId="13" fillId="0" borderId="10" xfId="0" applyNumberFormat="1" applyFont="1" applyBorder="1" applyAlignment="1">
      <alignment horizontal="center" vertical="center"/>
    </xf>
    <xf numFmtId="16" fontId="13" fillId="37" borderId="10" xfId="0" applyNumberFormat="1" applyFont="1" applyFill="1" applyBorder="1" applyAlignment="1">
      <alignment horizontal="center" vertical="center" wrapText="1"/>
    </xf>
    <xf numFmtId="0" fontId="0" fillId="33" borderId="12" xfId="0" applyFill="1" applyBorder="1" applyAlignment="1">
      <alignment horizontal="center" vertical="center"/>
    </xf>
    <xf numFmtId="0" fontId="0" fillId="33" borderId="15" xfId="0" applyFill="1" applyBorder="1" applyAlignment="1">
      <alignment horizontal="center" vertical="center"/>
    </xf>
    <xf numFmtId="0" fontId="17" fillId="39" borderId="10" xfId="0" applyFont="1" applyFill="1" applyBorder="1" applyAlignment="1">
      <alignment vertical="center" wrapText="1"/>
    </xf>
    <xf numFmtId="0" fontId="17" fillId="5" borderId="10" xfId="0" applyFont="1" applyFill="1" applyBorder="1" applyAlignment="1">
      <alignment horizontal="center" vertical="center"/>
    </xf>
    <xf numFmtId="49" fontId="79" fillId="0" borderId="10" xfId="0" applyNumberFormat="1" applyFont="1" applyBorder="1" applyAlignment="1">
      <alignment horizontal="center" vertical="center"/>
    </xf>
    <xf numFmtId="0" fontId="76" fillId="33" borderId="10" xfId="0" applyFont="1" applyFill="1" applyBorder="1" applyAlignment="1">
      <alignment horizontal="center" vertical="center"/>
    </xf>
    <xf numFmtId="0" fontId="29" fillId="33" borderId="10" xfId="0" applyFont="1" applyFill="1" applyBorder="1" applyAlignment="1">
      <alignment horizontal="center" vertical="center"/>
    </xf>
    <xf numFmtId="0" fontId="17" fillId="0" borderId="10" xfId="0" applyFont="1" applyBorder="1" applyAlignment="1">
      <alignment horizontal="center" vertical="center"/>
    </xf>
    <xf numFmtId="0" fontId="13" fillId="0" borderId="10" xfId="0" applyFont="1" applyBorder="1" applyAlignment="1">
      <alignment horizontal="center" vertical="center"/>
    </xf>
    <xf numFmtId="16" fontId="13" fillId="37" borderId="10" xfId="52" applyNumberFormat="1" applyFont="1" applyFill="1" applyBorder="1" applyAlignment="1">
      <alignment horizontal="center" vertical="center"/>
      <protection/>
    </xf>
    <xf numFmtId="0" fontId="11" fillId="7" borderId="13" xfId="0" applyFont="1" applyFill="1" applyBorder="1" applyAlignment="1">
      <alignment horizontal="center" vertical="center"/>
    </xf>
    <xf numFmtId="0" fontId="30" fillId="0" borderId="10" xfId="0" applyFont="1" applyBorder="1" applyAlignment="1">
      <alignment horizontal="center" vertical="center" wrapText="1"/>
    </xf>
    <xf numFmtId="0" fontId="13" fillId="0" borderId="12" xfId="0" applyFont="1" applyBorder="1" applyAlignment="1">
      <alignment horizontal="center" vertical="center"/>
    </xf>
    <xf numFmtId="49" fontId="13" fillId="0" borderId="12" xfId="0" applyNumberFormat="1" applyFont="1" applyBorder="1" applyAlignment="1">
      <alignment horizontal="center" vertical="center"/>
    </xf>
    <xf numFmtId="0" fontId="13" fillId="0" borderId="10" xfId="0" applyFont="1" applyBorder="1" applyAlignment="1">
      <alignment horizontal="center" vertical="center" wrapText="1"/>
    </xf>
    <xf numFmtId="0" fontId="13" fillId="0" borderId="13" xfId="0" applyFont="1" applyBorder="1" applyAlignment="1">
      <alignment horizontal="center" vertical="center"/>
    </xf>
    <xf numFmtId="0" fontId="79" fillId="33" borderId="10" xfId="0" applyFont="1" applyFill="1" applyBorder="1" applyAlignment="1">
      <alignment horizontal="center" vertical="center"/>
    </xf>
    <xf numFmtId="0" fontId="79" fillId="33" borderId="12" xfId="0" applyFont="1" applyFill="1" applyBorder="1" applyAlignment="1">
      <alignment horizontal="center" vertical="center"/>
    </xf>
    <xf numFmtId="0" fontId="79" fillId="33" borderId="15" xfId="0" applyFont="1" applyFill="1" applyBorder="1" applyAlignment="1">
      <alignment horizontal="center" vertical="center"/>
    </xf>
    <xf numFmtId="0" fontId="10" fillId="39" borderId="10" xfId="51" applyFont="1" applyFill="1" applyBorder="1" applyAlignment="1">
      <alignment vertical="center" wrapText="1"/>
      <protection/>
    </xf>
    <xf numFmtId="0" fontId="13" fillId="39" borderId="10" xfId="51" applyFont="1" applyFill="1" applyBorder="1" applyAlignment="1">
      <alignment horizontal="center" vertical="center" wrapText="1"/>
      <protection/>
    </xf>
    <xf numFmtId="0" fontId="78" fillId="33" borderId="12" xfId="0" applyFont="1" applyFill="1" applyBorder="1" applyAlignment="1">
      <alignment horizontal="center" vertical="center"/>
    </xf>
    <xf numFmtId="0" fontId="10" fillId="7" borderId="10" xfId="0" applyFont="1" applyFill="1" applyBorder="1" applyAlignment="1">
      <alignment horizontal="center" vertical="center"/>
    </xf>
    <xf numFmtId="0" fontId="10" fillId="7" borderId="17" xfId="0" applyFont="1" applyFill="1" applyBorder="1" applyAlignment="1">
      <alignment horizontal="center" vertical="center" wrapText="1"/>
    </xf>
    <xf numFmtId="0" fontId="83" fillId="0" borderId="13" xfId="0" applyFont="1" applyBorder="1" applyAlignment="1">
      <alignment vertical="center"/>
    </xf>
    <xf numFmtId="0" fontId="85" fillId="7" borderId="10" xfId="0" applyFont="1" applyFill="1" applyBorder="1" applyAlignment="1">
      <alignment horizontal="center" vertical="center"/>
    </xf>
    <xf numFmtId="0" fontId="85" fillId="40" borderId="19" xfId="0" applyFont="1" applyFill="1" applyBorder="1" applyAlignment="1">
      <alignment horizontal="center" vertical="center"/>
    </xf>
    <xf numFmtId="49" fontId="78" fillId="44" borderId="10" xfId="0" applyNumberFormat="1" applyFont="1" applyFill="1" applyBorder="1" applyAlignment="1">
      <alignment horizontal="center" vertical="center"/>
    </xf>
    <xf numFmtId="164" fontId="78" fillId="44" borderId="10" xfId="0" applyNumberFormat="1" applyFont="1" applyFill="1" applyBorder="1" applyAlignment="1">
      <alignment horizontal="center" vertical="center"/>
    </xf>
    <xf numFmtId="49" fontId="78" fillId="44" borderId="13" xfId="0" applyNumberFormat="1" applyFont="1" applyFill="1" applyBorder="1" applyAlignment="1">
      <alignment horizontal="center" vertical="center"/>
    </xf>
    <xf numFmtId="0" fontId="81" fillId="33" borderId="14" xfId="0" applyFont="1" applyFill="1" applyBorder="1" applyAlignment="1">
      <alignment horizontal="center" vertical="center"/>
    </xf>
    <xf numFmtId="0" fontId="0" fillId="0" borderId="0" xfId="0" applyAlignment="1">
      <alignment wrapText="1"/>
    </xf>
    <xf numFmtId="0" fontId="86" fillId="0" borderId="0" xfId="0" applyFont="1" applyAlignment="1">
      <alignment horizontal="center" wrapText="1"/>
    </xf>
    <xf numFmtId="0" fontId="13" fillId="39" borderId="10" xfId="0" applyFont="1" applyFill="1" applyBorder="1" applyAlignment="1">
      <alignment horizontal="center" vertical="center" wrapText="1"/>
    </xf>
    <xf numFmtId="0" fontId="78" fillId="33" borderId="10" xfId="0" applyFont="1" applyFill="1" applyBorder="1" applyAlignment="1">
      <alignment horizontal="center" vertical="center"/>
    </xf>
    <xf numFmtId="0" fontId="87" fillId="0" borderId="0" xfId="0" applyFont="1" applyAlignment="1">
      <alignment wrapText="1"/>
    </xf>
    <xf numFmtId="0" fontId="13" fillId="39" borderId="12" xfId="0" applyFont="1" applyFill="1" applyBorder="1" applyAlignment="1">
      <alignment horizontal="center" vertical="center"/>
    </xf>
    <xf numFmtId="0" fontId="13" fillId="41" borderId="12" xfId="0" applyFont="1" applyFill="1" applyBorder="1" applyAlignment="1">
      <alignment horizontal="center" vertical="center"/>
    </xf>
    <xf numFmtId="16" fontId="13" fillId="37" borderId="12" xfId="0" applyNumberFormat="1" applyFont="1" applyFill="1" applyBorder="1" applyAlignment="1">
      <alignment horizontal="center" vertical="center"/>
    </xf>
    <xf numFmtId="0" fontId="19" fillId="37" borderId="23" xfId="51" applyFont="1" applyFill="1" applyBorder="1" applyAlignment="1">
      <alignment horizontal="center" vertical="center" wrapText="1"/>
      <protection/>
    </xf>
    <xf numFmtId="0" fontId="34" fillId="37" borderId="10" xfId="51" applyFont="1" applyFill="1" applyBorder="1" applyAlignment="1">
      <alignment horizontal="center" vertical="center" wrapText="1"/>
      <protection/>
    </xf>
    <xf numFmtId="0" fontId="34" fillId="37" borderId="10" xfId="51" applyFont="1" applyFill="1" applyBorder="1" applyAlignment="1">
      <alignment horizontal="center" vertical="center"/>
      <protection/>
    </xf>
    <xf numFmtId="49" fontId="34" fillId="37" borderId="10" xfId="51" applyNumberFormat="1" applyFont="1" applyFill="1" applyBorder="1" applyAlignment="1">
      <alignment horizontal="center" vertical="center"/>
      <protection/>
    </xf>
    <xf numFmtId="0" fontId="35" fillId="0" borderId="10" xfId="51" applyFont="1" applyBorder="1" applyAlignment="1">
      <alignment horizontal="center" vertical="center"/>
      <protection/>
    </xf>
    <xf numFmtId="16" fontId="36" fillId="37" borderId="10" xfId="0" applyNumberFormat="1" applyFont="1" applyFill="1" applyBorder="1" applyAlignment="1">
      <alignment horizontal="center" vertical="center"/>
    </xf>
    <xf numFmtId="0" fontId="1" fillId="0" borderId="10" xfId="43" applyFont="1" applyBorder="1" applyAlignment="1">
      <alignment horizontal="center" vertical="center" wrapText="1"/>
      <protection/>
    </xf>
    <xf numFmtId="0" fontId="38" fillId="37" borderId="10" xfId="51" applyFont="1" applyFill="1" applyBorder="1" applyAlignment="1">
      <alignment horizontal="center" vertical="center" wrapText="1"/>
      <protection/>
    </xf>
    <xf numFmtId="0" fontId="34" fillId="43" borderId="10" xfId="51" applyFont="1" applyFill="1" applyBorder="1" applyAlignment="1">
      <alignment horizontal="center" vertical="center" wrapText="1"/>
      <protection/>
    </xf>
    <xf numFmtId="0" fontId="34" fillId="43" borderId="10" xfId="51" applyFont="1" applyFill="1" applyBorder="1" applyAlignment="1">
      <alignment horizontal="center" vertical="center"/>
      <protection/>
    </xf>
    <xf numFmtId="49" fontId="34" fillId="43" borderId="10" xfId="51" applyNumberFormat="1" applyFont="1" applyFill="1" applyBorder="1" applyAlignment="1">
      <alignment horizontal="center" vertical="center"/>
      <protection/>
    </xf>
    <xf numFmtId="0" fontId="35" fillId="35" borderId="10" xfId="51" applyFont="1" applyFill="1" applyBorder="1" applyAlignment="1">
      <alignment horizontal="center" vertical="center"/>
      <protection/>
    </xf>
    <xf numFmtId="0" fontId="37" fillId="40" borderId="10" xfId="0" applyFont="1" applyFill="1" applyBorder="1" applyAlignment="1">
      <alignment horizontal="center" vertical="center"/>
    </xf>
    <xf numFmtId="0" fontId="37" fillId="37" borderId="10" xfId="0" applyFont="1" applyFill="1" applyBorder="1" applyAlignment="1">
      <alignment horizontal="center" vertical="center"/>
    </xf>
    <xf numFmtId="0" fontId="37" fillId="41" borderId="10" xfId="51" applyFont="1" applyFill="1" applyBorder="1" applyAlignment="1">
      <alignment horizontal="center" vertical="center"/>
      <protection/>
    </xf>
    <xf numFmtId="0" fontId="36" fillId="39" borderId="10" xfId="0" applyFont="1" applyFill="1" applyBorder="1" applyAlignment="1">
      <alignment horizontal="center" vertical="center"/>
    </xf>
    <xf numFmtId="0" fontId="36" fillId="37" borderId="10" xfId="51" applyFont="1" applyFill="1" applyBorder="1" applyAlignment="1">
      <alignment horizontal="center" vertical="center"/>
      <protection/>
    </xf>
    <xf numFmtId="0" fontId="37" fillId="41" borderId="10" xfId="0" applyFont="1" applyFill="1" applyBorder="1" applyAlignment="1">
      <alignment horizontal="center" vertical="center"/>
    </xf>
    <xf numFmtId="0" fontId="17" fillId="40" borderId="23" xfId="0" applyFont="1" applyFill="1" applyBorder="1" applyAlignment="1">
      <alignment horizontal="center" vertical="center"/>
    </xf>
    <xf numFmtId="0" fontId="17" fillId="37" borderId="23" xfId="0" applyFont="1" applyFill="1" applyBorder="1" applyAlignment="1">
      <alignment horizontal="center" vertical="center"/>
    </xf>
    <xf numFmtId="0" fontId="17" fillId="41" borderId="23" xfId="51" applyFont="1" applyFill="1" applyBorder="1" applyAlignment="1">
      <alignment horizontal="center" vertical="center"/>
      <protection/>
    </xf>
    <xf numFmtId="0" fontId="13" fillId="37" borderId="23" xfId="51" applyFont="1" applyFill="1" applyBorder="1" applyAlignment="1">
      <alignment horizontal="center" vertical="center"/>
      <protection/>
    </xf>
    <xf numFmtId="0" fontId="9" fillId="39" borderId="18" xfId="0" applyFont="1" applyFill="1" applyBorder="1" applyAlignment="1">
      <alignment horizontal="center" vertical="center" wrapText="1"/>
    </xf>
    <xf numFmtId="0" fontId="34" fillId="33" borderId="10" xfId="0" applyFont="1" applyFill="1" applyBorder="1" applyAlignment="1">
      <alignment horizontal="center" vertical="center" wrapText="1"/>
    </xf>
    <xf numFmtId="49" fontId="34" fillId="39" borderId="10" xfId="0" applyNumberFormat="1" applyFont="1" applyFill="1" applyBorder="1" applyAlignment="1">
      <alignment horizontal="center" vertical="center"/>
    </xf>
    <xf numFmtId="0" fontId="34" fillId="39" borderId="10" xfId="0" applyFont="1" applyFill="1" applyBorder="1" applyAlignment="1">
      <alignment horizontal="center" vertical="center"/>
    </xf>
    <xf numFmtId="0" fontId="34" fillId="33" borderId="10" xfId="0" applyFont="1" applyFill="1" applyBorder="1" applyAlignment="1">
      <alignment horizontal="center" vertical="center"/>
    </xf>
    <xf numFmtId="0" fontId="34" fillId="43" borderId="10" xfId="0" applyFont="1" applyFill="1" applyBorder="1" applyAlignment="1">
      <alignment horizontal="center" vertical="center"/>
    </xf>
    <xf numFmtId="49" fontId="34" fillId="43" borderId="18" xfId="0" applyNumberFormat="1" applyFont="1" applyFill="1" applyBorder="1" applyAlignment="1">
      <alignment horizontal="center" vertical="center"/>
    </xf>
    <xf numFmtId="0" fontId="34" fillId="43" borderId="19" xfId="0" applyFont="1" applyFill="1" applyBorder="1" applyAlignment="1">
      <alignment horizontal="center" vertical="center"/>
    </xf>
    <xf numFmtId="49" fontId="34" fillId="39" borderId="18" xfId="0" applyNumberFormat="1" applyFont="1" applyFill="1" applyBorder="1" applyAlignment="1">
      <alignment horizontal="center" vertical="center"/>
    </xf>
    <xf numFmtId="0" fontId="34" fillId="39" borderId="19" xfId="0" applyFont="1" applyFill="1" applyBorder="1" applyAlignment="1">
      <alignment horizontal="center" vertical="center"/>
    </xf>
    <xf numFmtId="0" fontId="34" fillId="37" borderId="18" xfId="0" applyFont="1" applyFill="1" applyBorder="1" applyAlignment="1">
      <alignment horizontal="center" vertical="center" wrapText="1"/>
    </xf>
    <xf numFmtId="0" fontId="34" fillId="37" borderId="18" xfId="0" applyFont="1" applyFill="1" applyBorder="1" applyAlignment="1">
      <alignment horizontal="center" vertical="center"/>
    </xf>
    <xf numFmtId="49" fontId="34" fillId="37" borderId="18" xfId="0" applyNumberFormat="1" applyFont="1" applyFill="1" applyBorder="1" applyAlignment="1">
      <alignment horizontal="center" vertical="center"/>
    </xf>
    <xf numFmtId="0" fontId="34" fillId="37" borderId="19" xfId="0" applyFont="1" applyFill="1" applyBorder="1" applyAlignment="1">
      <alignment horizontal="center" vertical="center"/>
    </xf>
    <xf numFmtId="0" fontId="0" fillId="0" borderId="10" xfId="0" applyFont="1" applyBorder="1" applyAlignment="1">
      <alignment horizontal="center" vertical="center"/>
    </xf>
    <xf numFmtId="0" fontId="34" fillId="37" borderId="10" xfId="0" applyFont="1" applyFill="1" applyBorder="1" applyAlignment="1">
      <alignment horizontal="center" vertical="center" wrapText="1"/>
    </xf>
    <xf numFmtId="0" fontId="34" fillId="37" borderId="10" xfId="0" applyFont="1" applyFill="1" applyBorder="1" applyAlignment="1">
      <alignment horizontal="center" vertical="center"/>
    </xf>
    <xf numFmtId="49" fontId="34" fillId="37" borderId="10" xfId="0" applyNumberFormat="1" applyFont="1" applyFill="1" applyBorder="1" applyAlignment="1">
      <alignment horizontal="center" vertical="center"/>
    </xf>
    <xf numFmtId="0" fontId="34" fillId="43" borderId="18" xfId="0" applyFont="1" applyFill="1" applyBorder="1" applyAlignment="1">
      <alignment horizontal="center" vertical="center" wrapText="1"/>
    </xf>
    <xf numFmtId="0" fontId="34" fillId="43" borderId="18" xfId="0" applyFont="1" applyFill="1" applyBorder="1" applyAlignment="1">
      <alignment horizontal="center" vertical="center"/>
    </xf>
    <xf numFmtId="0" fontId="0" fillId="0" borderId="19" xfId="0" applyBorder="1" applyAlignment="1">
      <alignment horizontal="center" vertical="center"/>
    </xf>
    <xf numFmtId="0" fontId="0" fillId="35" borderId="19" xfId="0" applyFill="1" applyBorder="1" applyAlignment="1">
      <alignment horizontal="center" vertical="center"/>
    </xf>
    <xf numFmtId="0" fontId="17" fillId="42" borderId="15" xfId="0" applyFont="1" applyFill="1" applyBorder="1" applyAlignment="1">
      <alignment horizontal="center" vertical="center"/>
    </xf>
    <xf numFmtId="0" fontId="83" fillId="0" borderId="14" xfId="0" applyFont="1" applyBorder="1" applyAlignment="1">
      <alignment horizontal="left" vertical="center"/>
    </xf>
    <xf numFmtId="0" fontId="34" fillId="39" borderId="18" xfId="0" applyFont="1" applyFill="1" applyBorder="1" applyAlignment="1">
      <alignment horizontal="center" vertical="center"/>
    </xf>
    <xf numFmtId="0" fontId="35" fillId="0" borderId="19" xfId="0" applyFont="1" applyBorder="1" applyAlignment="1">
      <alignment horizontal="center" vertical="center"/>
    </xf>
    <xf numFmtId="0" fontId="34" fillId="39" borderId="18" xfId="0" applyFont="1" applyFill="1" applyBorder="1" applyAlignment="1">
      <alignment horizontal="center" vertical="center" wrapText="1"/>
    </xf>
    <xf numFmtId="0" fontId="83" fillId="33" borderId="10" xfId="0" applyFont="1" applyFill="1" applyBorder="1" applyAlignment="1">
      <alignment horizontal="center" vertical="center"/>
    </xf>
    <xf numFmtId="0" fontId="17" fillId="41" borderId="23" xfId="0" applyFont="1" applyFill="1" applyBorder="1" applyAlignment="1">
      <alignment horizontal="center" vertical="center"/>
    </xf>
    <xf numFmtId="0" fontId="36" fillId="40" borderId="10" xfId="51" applyFont="1" applyFill="1" applyBorder="1" applyAlignment="1">
      <alignment horizontal="center" vertical="center"/>
      <protection/>
    </xf>
    <xf numFmtId="0" fontId="88" fillId="33" borderId="15" xfId="0" applyFont="1" applyFill="1" applyBorder="1" applyAlignment="1">
      <alignment horizontal="center" vertical="center"/>
    </xf>
    <xf numFmtId="0" fontId="16" fillId="33" borderId="13" xfId="0" applyFont="1" applyFill="1" applyBorder="1" applyAlignment="1">
      <alignment horizontal="center" vertical="center" wrapText="1"/>
    </xf>
    <xf numFmtId="0" fontId="24" fillId="33" borderId="13" xfId="0" applyFont="1" applyFill="1" applyBorder="1" applyAlignment="1">
      <alignment horizontal="center" vertical="center" wrapText="1"/>
    </xf>
    <xf numFmtId="0" fontId="16" fillId="39" borderId="10" xfId="51" applyFont="1" applyFill="1" applyBorder="1" applyAlignment="1">
      <alignment horizontal="center" vertical="center"/>
      <protection/>
    </xf>
    <xf numFmtId="49" fontId="16" fillId="39" borderId="10" xfId="51" applyNumberFormat="1" applyFont="1" applyFill="1" applyBorder="1" applyAlignment="1">
      <alignment horizontal="center" vertical="center"/>
      <protection/>
    </xf>
    <xf numFmtId="0" fontId="17" fillId="39" borderId="10" xfId="0" applyFont="1" applyFill="1" applyBorder="1" applyAlignment="1">
      <alignment horizontal="center" vertical="center" wrapText="1"/>
    </xf>
    <xf numFmtId="0" fontId="88" fillId="33" borderId="10" xfId="0" applyFont="1" applyFill="1" applyBorder="1" applyAlignment="1">
      <alignment horizontal="center" vertical="center"/>
    </xf>
    <xf numFmtId="0" fontId="34" fillId="37" borderId="15" xfId="0" applyFont="1" applyFill="1" applyBorder="1" applyAlignment="1">
      <alignment horizontal="center" vertical="center" wrapText="1"/>
    </xf>
    <xf numFmtId="0" fontId="34" fillId="37" borderId="15" xfId="0" applyFont="1" applyFill="1" applyBorder="1" applyAlignment="1">
      <alignment horizontal="center" vertical="center"/>
    </xf>
    <xf numFmtId="49" fontId="34" fillId="37" borderId="15" xfId="0" applyNumberFormat="1" applyFont="1" applyFill="1" applyBorder="1" applyAlignment="1">
      <alignment horizontal="center" vertical="center"/>
    </xf>
    <xf numFmtId="0" fontId="0" fillId="0" borderId="15" xfId="0" applyFont="1" applyBorder="1" applyAlignment="1">
      <alignment horizontal="center" vertical="center"/>
    </xf>
    <xf numFmtId="0" fontId="17" fillId="40" borderId="15" xfId="0" applyFont="1" applyFill="1" applyBorder="1" applyAlignment="1">
      <alignment horizontal="center" vertical="center"/>
    </xf>
    <xf numFmtId="0" fontId="17" fillId="37" borderId="15" xfId="0" applyFont="1" applyFill="1" applyBorder="1" applyAlignment="1">
      <alignment horizontal="center" vertical="center"/>
    </xf>
    <xf numFmtId="0" fontId="13" fillId="39" borderId="15" xfId="0" applyFont="1" applyFill="1" applyBorder="1" applyAlignment="1">
      <alignment horizontal="center" vertical="center"/>
    </xf>
    <xf numFmtId="0" fontId="20" fillId="37" borderId="15" xfId="0" applyFont="1" applyFill="1" applyBorder="1" applyAlignment="1">
      <alignment horizontal="center" vertical="center" wrapText="1"/>
    </xf>
    <xf numFmtId="0" fontId="0" fillId="33" borderId="19" xfId="0" applyFill="1" applyBorder="1" applyAlignment="1">
      <alignment horizontal="center" vertical="center"/>
    </xf>
    <xf numFmtId="0" fontId="76" fillId="0" borderId="12" xfId="0" applyFont="1" applyBorder="1" applyAlignment="1">
      <alignment horizontal="center" vertical="center"/>
    </xf>
    <xf numFmtId="0" fontId="40" fillId="33" borderId="10" xfId="0" applyFont="1" applyFill="1" applyBorder="1" applyAlignment="1">
      <alignment horizontal="center" vertical="center"/>
    </xf>
    <xf numFmtId="49" fontId="40" fillId="39" borderId="10" xfId="0" applyNumberFormat="1" applyFont="1" applyFill="1" applyBorder="1" applyAlignment="1">
      <alignment horizontal="center" vertical="center"/>
    </xf>
    <xf numFmtId="0" fontId="40" fillId="39" borderId="10" xfId="0" applyFont="1" applyFill="1" applyBorder="1" applyAlignment="1">
      <alignment horizontal="center" vertical="center"/>
    </xf>
    <xf numFmtId="49" fontId="40" fillId="33" borderId="10" xfId="0" applyNumberFormat="1" applyFont="1" applyFill="1" applyBorder="1" applyAlignment="1">
      <alignment horizontal="center" vertical="center"/>
    </xf>
    <xf numFmtId="0" fontId="35" fillId="33" borderId="10" xfId="0" applyFont="1" applyFill="1" applyBorder="1" applyAlignment="1">
      <alignment horizontal="center" vertical="center"/>
    </xf>
    <xf numFmtId="0" fontId="9" fillId="33" borderId="10" xfId="0" applyFont="1" applyFill="1" applyBorder="1" applyAlignment="1">
      <alignment horizontal="center" vertical="center"/>
    </xf>
    <xf numFmtId="0" fontId="17" fillId="40" borderId="10" xfId="0" applyFont="1" applyFill="1" applyBorder="1" applyAlignment="1">
      <alignment horizontal="center" vertical="center"/>
    </xf>
    <xf numFmtId="0" fontId="17" fillId="37" borderId="10" xfId="0" applyFont="1" applyFill="1" applyBorder="1" applyAlignment="1">
      <alignment horizontal="center" vertical="center"/>
    </xf>
    <xf numFmtId="0" fontId="13" fillId="41" borderId="10" xfId="0" applyFont="1" applyFill="1" applyBorder="1" applyAlignment="1">
      <alignment horizontal="center" vertical="center"/>
    </xf>
    <xf numFmtId="0" fontId="13" fillId="37" borderId="10" xfId="0" applyFont="1" applyFill="1" applyBorder="1" applyAlignment="1">
      <alignment horizontal="center" vertical="center"/>
    </xf>
    <xf numFmtId="0" fontId="19" fillId="37" borderId="10" xfId="0" applyFont="1" applyFill="1" applyBorder="1" applyAlignment="1">
      <alignment horizontal="center" vertical="center" wrapText="1"/>
    </xf>
    <xf numFmtId="0" fontId="16" fillId="37" borderId="28" xfId="0" applyFont="1" applyFill="1" applyBorder="1" applyAlignment="1">
      <alignment horizontal="center" vertical="center" wrapText="1"/>
    </xf>
    <xf numFmtId="0" fontId="16" fillId="37" borderId="29" xfId="0" applyFont="1" applyFill="1" applyBorder="1" applyAlignment="1">
      <alignment horizontal="center" vertical="center" wrapText="1"/>
    </xf>
    <xf numFmtId="0" fontId="16" fillId="37" borderId="13" xfId="0" applyFont="1" applyFill="1" applyBorder="1" applyAlignment="1">
      <alignment horizontal="center" vertical="center" wrapText="1"/>
    </xf>
    <xf numFmtId="0" fontId="16" fillId="37" borderId="17" xfId="0" applyFont="1" applyFill="1" applyBorder="1" applyAlignment="1">
      <alignment horizontal="center" vertical="center" wrapText="1"/>
    </xf>
    <xf numFmtId="0" fontId="16" fillId="37" borderId="14" xfId="0" applyFont="1" applyFill="1" applyBorder="1" applyAlignment="1">
      <alignment horizontal="center" vertical="center" wrapText="1"/>
    </xf>
    <xf numFmtId="0" fontId="16" fillId="33" borderId="24" xfId="0" applyFont="1" applyFill="1" applyBorder="1" applyAlignment="1">
      <alignment horizontal="center" vertical="center" wrapText="1"/>
    </xf>
    <xf numFmtId="0" fontId="16" fillId="33" borderId="11" xfId="0" applyFont="1" applyFill="1" applyBorder="1" applyAlignment="1">
      <alignment horizontal="center" vertical="center" wrapText="1"/>
    </xf>
    <xf numFmtId="0" fontId="17" fillId="33" borderId="16" xfId="0" applyFont="1" applyFill="1" applyBorder="1" applyAlignment="1">
      <alignment horizontal="center" vertical="center" wrapText="1"/>
    </xf>
    <xf numFmtId="0" fontId="17" fillId="33" borderId="20" xfId="0" applyFont="1" applyFill="1" applyBorder="1" applyAlignment="1">
      <alignment horizontal="center" vertical="center" wrapText="1"/>
    </xf>
    <xf numFmtId="0" fontId="9" fillId="0" borderId="23" xfId="51" applyBorder="1" applyAlignment="1">
      <alignment horizontal="center" vertical="center"/>
      <protection/>
    </xf>
    <xf numFmtId="49" fontId="0" fillId="0" borderId="0" xfId="0" applyNumberFormat="1" applyAlignment="1">
      <alignment horizontal="center" vertical="center"/>
    </xf>
    <xf numFmtId="0" fontId="85" fillId="0" borderId="10" xfId="0" applyFont="1" applyBorder="1" applyAlignment="1">
      <alignment horizontal="center" vertical="center"/>
    </xf>
    <xf numFmtId="49" fontId="78" fillId="6" borderId="10" xfId="0" applyNumberFormat="1" applyFont="1" applyFill="1" applyBorder="1" applyAlignment="1">
      <alignment horizontal="center" vertical="center"/>
    </xf>
    <xf numFmtId="164" fontId="78" fillId="6" borderId="10" xfId="0" applyNumberFormat="1" applyFont="1" applyFill="1" applyBorder="1" applyAlignment="1">
      <alignment horizontal="center" vertical="center"/>
    </xf>
    <xf numFmtId="0" fontId="89" fillId="33" borderId="10" xfId="0" applyFont="1" applyFill="1" applyBorder="1" applyAlignment="1">
      <alignment horizontal="center" vertical="center"/>
    </xf>
    <xf numFmtId="0" fontId="90" fillId="0" borderId="10" xfId="0" applyFont="1" applyBorder="1" applyAlignment="1">
      <alignment horizontal="center" vertical="center"/>
    </xf>
    <xf numFmtId="0" fontId="89" fillId="0" borderId="10" xfId="0" applyFont="1" applyBorder="1" applyAlignment="1">
      <alignment horizontal="center" vertical="center"/>
    </xf>
    <xf numFmtId="49" fontId="83" fillId="0" borderId="10" xfId="0" applyNumberFormat="1" applyFont="1" applyBorder="1" applyAlignment="1">
      <alignment horizontal="center" vertical="center"/>
    </xf>
    <xf numFmtId="0" fontId="87" fillId="0" borderId="10" xfId="0" applyFont="1" applyBorder="1" applyAlignment="1">
      <alignment horizontal="center" vertical="center"/>
    </xf>
    <xf numFmtId="0" fontId="81" fillId="33" borderId="12" xfId="0" applyFont="1" applyFill="1" applyBorder="1" applyAlignment="1">
      <alignment horizontal="center" vertical="center"/>
    </xf>
    <xf numFmtId="0" fontId="40" fillId="39" borderId="30" xfId="0" applyFont="1" applyFill="1" applyBorder="1" applyAlignment="1">
      <alignment horizontal="center" vertical="center"/>
    </xf>
    <xf numFmtId="0" fontId="87" fillId="0" borderId="0" xfId="0" applyFont="1" applyAlignment="1">
      <alignment/>
    </xf>
    <xf numFmtId="0" fontId="89" fillId="0" borderId="0" xfId="0" applyFont="1" applyAlignment="1">
      <alignment/>
    </xf>
    <xf numFmtId="0" fontId="36" fillId="39" borderId="19" xfId="0" applyFont="1" applyFill="1" applyBorder="1" applyAlignment="1">
      <alignment horizontal="center" vertical="center"/>
    </xf>
    <xf numFmtId="0" fontId="17" fillId="37" borderId="14" xfId="0" applyFont="1" applyFill="1" applyBorder="1" applyAlignment="1">
      <alignment horizontal="center" vertical="center"/>
    </xf>
    <xf numFmtId="0" fontId="34" fillId="37" borderId="18" xfId="51" applyFont="1" applyFill="1" applyBorder="1" applyAlignment="1">
      <alignment horizontal="center" vertical="center" wrapText="1"/>
      <protection/>
    </xf>
    <xf numFmtId="0" fontId="34" fillId="37" borderId="18" xfId="51" applyFont="1" applyFill="1" applyBorder="1" applyAlignment="1">
      <alignment horizontal="center" vertical="center"/>
      <protection/>
    </xf>
    <xf numFmtId="49" fontId="34" fillId="37" borderId="18" xfId="51" applyNumberFormat="1" applyFont="1" applyFill="1" applyBorder="1" applyAlignment="1">
      <alignment horizontal="center" vertical="center"/>
      <protection/>
    </xf>
    <xf numFmtId="0" fontId="34" fillId="37" borderId="19" xfId="51" applyFont="1" applyFill="1" applyBorder="1" applyAlignment="1">
      <alignment horizontal="center" vertical="center"/>
      <protection/>
    </xf>
    <xf numFmtId="0" fontId="35" fillId="0" borderId="19" xfId="51" applyFont="1" applyBorder="1" applyAlignment="1">
      <alignment horizontal="center" vertical="center"/>
      <protection/>
    </xf>
    <xf numFmtId="0" fontId="37" fillId="40" borderId="10" xfId="51" applyFont="1" applyFill="1" applyBorder="1" applyAlignment="1">
      <alignment horizontal="center" vertical="center"/>
      <protection/>
    </xf>
    <xf numFmtId="0" fontId="91" fillId="40" borderId="19" xfId="0" applyFont="1" applyFill="1" applyBorder="1" applyAlignment="1">
      <alignment horizontal="center" vertical="center"/>
    </xf>
    <xf numFmtId="0" fontId="37" fillId="37" borderId="19" xfId="0" applyFont="1" applyFill="1" applyBorder="1" applyAlignment="1">
      <alignment horizontal="center" vertical="center"/>
    </xf>
    <xf numFmtId="0" fontId="37" fillId="40" borderId="19" xfId="0" applyFont="1" applyFill="1" applyBorder="1" applyAlignment="1">
      <alignment horizontal="center" vertical="center"/>
    </xf>
    <xf numFmtId="0" fontId="37" fillId="41" borderId="19" xfId="0" applyFont="1" applyFill="1" applyBorder="1" applyAlignment="1">
      <alignment horizontal="center" vertical="center"/>
    </xf>
    <xf numFmtId="0" fontId="36" fillId="37" borderId="19" xfId="0" applyFont="1" applyFill="1" applyBorder="1" applyAlignment="1">
      <alignment horizontal="center" vertical="center"/>
    </xf>
    <xf numFmtId="0" fontId="80" fillId="0" borderId="19" xfId="0" applyFont="1" applyBorder="1" applyAlignment="1">
      <alignment horizontal="center" vertical="center"/>
    </xf>
    <xf numFmtId="0" fontId="0" fillId="33" borderId="0" xfId="0" applyFill="1" applyAlignment="1">
      <alignment horizontal="center" vertical="center"/>
    </xf>
    <xf numFmtId="0" fontId="91" fillId="40" borderId="10" xfId="0" applyFont="1" applyFill="1" applyBorder="1" applyAlignment="1">
      <alignment horizontal="center" vertical="center"/>
    </xf>
    <xf numFmtId="49" fontId="78" fillId="6" borderId="13" xfId="0" applyNumberFormat="1" applyFont="1" applyFill="1" applyBorder="1" applyAlignment="1">
      <alignment horizontal="center" vertical="center"/>
    </xf>
    <xf numFmtId="49" fontId="78" fillId="6" borderId="14" xfId="0" applyNumberFormat="1" applyFont="1" applyFill="1" applyBorder="1" applyAlignment="1">
      <alignment horizontal="center" vertical="center"/>
    </xf>
    <xf numFmtId="0" fontId="44" fillId="37" borderId="10" xfId="51" applyFont="1" applyFill="1" applyBorder="1" applyAlignment="1">
      <alignment horizontal="center" vertical="center" wrapText="1"/>
      <protection/>
    </xf>
    <xf numFmtId="0" fontId="17" fillId="39" borderId="10" xfId="51" applyFont="1" applyFill="1" applyBorder="1" applyAlignment="1">
      <alignment horizontal="center" vertical="center"/>
      <protection/>
    </xf>
    <xf numFmtId="0" fontId="17" fillId="39" borderId="10" xfId="0" applyFont="1" applyFill="1" applyBorder="1" applyAlignment="1">
      <alignment horizontal="center" vertical="center"/>
    </xf>
    <xf numFmtId="0" fontId="85" fillId="33" borderId="10" xfId="0" applyFont="1" applyFill="1" applyBorder="1" applyAlignment="1">
      <alignment horizontal="center" vertical="center"/>
    </xf>
    <xf numFmtId="0" fontId="17" fillId="39" borderId="0" xfId="0" applyFont="1" applyFill="1" applyAlignment="1">
      <alignment horizontal="center" vertical="center"/>
    </xf>
    <xf numFmtId="0" fontId="17" fillId="39" borderId="10" xfId="0" applyFont="1" applyFill="1" applyBorder="1" applyAlignment="1">
      <alignment horizontal="center" vertical="center"/>
    </xf>
    <xf numFmtId="0" fontId="37" fillId="39" borderId="19" xfId="0" applyFont="1" applyFill="1" applyBorder="1" applyAlignment="1">
      <alignment horizontal="center" vertical="center"/>
    </xf>
    <xf numFmtId="0" fontId="37" fillId="39" borderId="10" xfId="0" applyFont="1" applyFill="1" applyBorder="1" applyAlignment="1">
      <alignment horizontal="center" vertical="center"/>
    </xf>
    <xf numFmtId="0" fontId="91" fillId="39" borderId="10" xfId="0" applyFont="1" applyFill="1" applyBorder="1" applyAlignment="1">
      <alignment horizontal="center" vertical="center"/>
    </xf>
    <xf numFmtId="0" fontId="17" fillId="39" borderId="23" xfId="0" applyFont="1" applyFill="1" applyBorder="1" applyAlignment="1">
      <alignment horizontal="center" vertical="center"/>
    </xf>
    <xf numFmtId="0" fontId="13" fillId="39" borderId="10" xfId="51" applyFont="1" applyFill="1" applyBorder="1" applyAlignment="1">
      <alignment horizontal="center" vertical="center"/>
      <protection/>
    </xf>
    <xf numFmtId="0" fontId="17" fillId="40" borderId="18" xfId="0" applyFont="1" applyFill="1" applyBorder="1" applyAlignment="1">
      <alignment horizontal="center" vertical="center"/>
    </xf>
    <xf numFmtId="16" fontId="79" fillId="0" borderId="13" xfId="0" applyNumberFormat="1" applyFont="1" applyBorder="1" applyAlignment="1">
      <alignment vertical="center"/>
    </xf>
    <xf numFmtId="0" fontId="34" fillId="39" borderId="10" xfId="51" applyFont="1" applyFill="1" applyBorder="1" applyAlignment="1">
      <alignment horizontal="center" vertical="center" wrapText="1"/>
      <protection/>
    </xf>
    <xf numFmtId="0" fontId="34" fillId="39" borderId="10" xfId="51" applyFont="1" applyFill="1" applyBorder="1" applyAlignment="1">
      <alignment horizontal="center" vertical="center"/>
      <protection/>
    </xf>
    <xf numFmtId="49" fontId="34" fillId="39" borderId="10" xfId="51" applyNumberFormat="1" applyFont="1" applyFill="1" applyBorder="1" applyAlignment="1">
      <alignment horizontal="center" vertical="center"/>
      <protection/>
    </xf>
    <xf numFmtId="0" fontId="34" fillId="39" borderId="18" xfId="51" applyFont="1" applyFill="1" applyBorder="1" applyAlignment="1">
      <alignment horizontal="center" vertical="center" wrapText="1"/>
      <protection/>
    </xf>
    <xf numFmtId="0" fontId="34" fillId="39" borderId="18" xfId="51" applyFont="1" applyFill="1" applyBorder="1" applyAlignment="1">
      <alignment horizontal="center" vertical="center"/>
      <protection/>
    </xf>
    <xf numFmtId="49" fontId="34" fillId="39" borderId="18" xfId="51" applyNumberFormat="1" applyFont="1" applyFill="1" applyBorder="1" applyAlignment="1">
      <alignment horizontal="center" vertical="center"/>
      <protection/>
    </xf>
    <xf numFmtId="0" fontId="34" fillId="39" borderId="19" xfId="51" applyFont="1" applyFill="1" applyBorder="1" applyAlignment="1">
      <alignment horizontal="center" vertical="center"/>
      <protection/>
    </xf>
    <xf numFmtId="0" fontId="44" fillId="39" borderId="10" xfId="51" applyFont="1" applyFill="1" applyBorder="1" applyAlignment="1">
      <alignment horizontal="center" vertical="center" wrapText="1"/>
      <protection/>
    </xf>
    <xf numFmtId="0" fontId="17" fillId="33" borderId="10" xfId="0" applyFont="1" applyFill="1" applyBorder="1" applyAlignment="1">
      <alignment horizontal="center" vertical="center" wrapText="1"/>
    </xf>
    <xf numFmtId="0" fontId="78" fillId="0" borderId="15" xfId="0" applyFont="1" applyBorder="1" applyAlignment="1">
      <alignment horizontal="center" vertical="center"/>
    </xf>
    <xf numFmtId="0" fontId="0" fillId="0" borderId="15" xfId="0" applyBorder="1" applyAlignment="1">
      <alignment horizontal="center" vertical="center"/>
    </xf>
    <xf numFmtId="49" fontId="40" fillId="35" borderId="10" xfId="0" applyNumberFormat="1" applyFont="1" applyFill="1" applyBorder="1" applyAlignment="1">
      <alignment horizontal="center" vertical="center"/>
    </xf>
    <xf numFmtId="0" fontId="40" fillId="35" borderId="10" xfId="0" applyFont="1" applyFill="1" applyBorder="1" applyAlignment="1">
      <alignment horizontal="center" vertical="center"/>
    </xf>
    <xf numFmtId="0" fontId="40" fillId="33" borderId="10" xfId="0" applyFont="1" applyFill="1" applyBorder="1" applyAlignment="1">
      <alignment horizontal="center" vertical="center" wrapText="1"/>
    </xf>
    <xf numFmtId="0" fontId="40" fillId="35" borderId="10" xfId="0" applyFont="1" applyFill="1" applyBorder="1" applyAlignment="1">
      <alignment horizontal="center" vertical="center" wrapText="1"/>
    </xf>
    <xf numFmtId="0" fontId="40" fillId="37" borderId="10" xfId="0" applyFont="1" applyFill="1" applyBorder="1" applyAlignment="1">
      <alignment horizontal="center" vertical="center" wrapText="1"/>
    </xf>
    <xf numFmtId="0" fontId="40" fillId="37" borderId="10" xfId="0" applyFont="1" applyFill="1" applyBorder="1" applyAlignment="1">
      <alignment horizontal="center" vertical="center"/>
    </xf>
    <xf numFmtId="49" fontId="40" fillId="37" borderId="10" xfId="0" applyNumberFormat="1" applyFont="1" applyFill="1" applyBorder="1" applyAlignment="1">
      <alignment horizontal="center" vertical="center"/>
    </xf>
    <xf numFmtId="0" fontId="40" fillId="37" borderId="19" xfId="0" applyFont="1" applyFill="1" applyBorder="1" applyAlignment="1">
      <alignment horizontal="center" vertical="center"/>
    </xf>
    <xf numFmtId="0" fontId="40" fillId="0" borderId="13" xfId="0" applyFont="1" applyBorder="1" applyAlignment="1">
      <alignment horizontal="center" vertical="center" wrapText="1"/>
    </xf>
    <xf numFmtId="0" fontId="40" fillId="43" borderId="10" xfId="0" applyFont="1" applyFill="1" applyBorder="1" applyAlignment="1">
      <alignment horizontal="center" vertical="center"/>
    </xf>
    <xf numFmtId="49" fontId="40" fillId="43" borderId="10" xfId="0" applyNumberFormat="1" applyFont="1" applyFill="1" applyBorder="1" applyAlignment="1">
      <alignment horizontal="center" vertical="center"/>
    </xf>
    <xf numFmtId="0" fontId="40" fillId="37" borderId="18" xfId="0" applyFont="1" applyFill="1" applyBorder="1" applyAlignment="1">
      <alignment horizontal="center" vertical="center" wrapText="1"/>
    </xf>
    <xf numFmtId="0" fontId="40" fillId="37" borderId="18" xfId="0" applyFont="1" applyFill="1" applyBorder="1" applyAlignment="1">
      <alignment horizontal="center" vertical="center"/>
    </xf>
    <xf numFmtId="49" fontId="40" fillId="37" borderId="18" xfId="0" applyNumberFormat="1" applyFont="1" applyFill="1" applyBorder="1" applyAlignment="1">
      <alignment horizontal="center" vertical="center"/>
    </xf>
    <xf numFmtId="0" fontId="40" fillId="0" borderId="19" xfId="0" applyFont="1" applyBorder="1" applyAlignment="1">
      <alignment horizontal="center" vertical="center"/>
    </xf>
    <xf numFmtId="0" fontId="81" fillId="0" borderId="19" xfId="0" applyFont="1" applyBorder="1" applyAlignment="1">
      <alignment horizontal="center" vertical="center"/>
    </xf>
    <xf numFmtId="0" fontId="29" fillId="37" borderId="18" xfId="0" applyFont="1" applyFill="1" applyBorder="1" applyAlignment="1">
      <alignment horizontal="center" vertical="center"/>
    </xf>
    <xf numFmtId="0" fontId="40" fillId="43" borderId="10" xfId="0" applyFont="1" applyFill="1" applyBorder="1" applyAlignment="1">
      <alignment horizontal="center" vertical="center" wrapText="1"/>
    </xf>
    <xf numFmtId="0" fontId="34" fillId="39" borderId="10" xfId="0" applyFont="1" applyFill="1" applyBorder="1" applyAlignment="1">
      <alignment horizontal="center" vertical="center" wrapText="1"/>
    </xf>
    <xf numFmtId="49" fontId="16" fillId="39" borderId="22" xfId="51" applyNumberFormat="1" applyFont="1" applyFill="1" applyBorder="1" applyAlignment="1">
      <alignment horizontal="center" vertical="center"/>
      <protection/>
    </xf>
    <xf numFmtId="0" fontId="92" fillId="39" borderId="18" xfId="0" applyFont="1" applyFill="1" applyBorder="1" applyAlignment="1">
      <alignment horizontal="center" vertical="center" wrapText="1"/>
    </xf>
    <xf numFmtId="0" fontId="92" fillId="39" borderId="18" xfId="0" applyFont="1" applyFill="1" applyBorder="1" applyAlignment="1">
      <alignment horizontal="center" vertical="center"/>
    </xf>
    <xf numFmtId="0" fontId="34" fillId="39" borderId="31" xfId="51" applyFont="1" applyFill="1" applyBorder="1" applyAlignment="1">
      <alignment horizontal="center" vertical="center" wrapText="1"/>
      <protection/>
    </xf>
    <xf numFmtId="0" fontId="34" fillId="39" borderId="31" xfId="51" applyFont="1" applyFill="1" applyBorder="1" applyAlignment="1">
      <alignment horizontal="center" vertical="center"/>
      <protection/>
    </xf>
    <xf numFmtId="49" fontId="34" fillId="39" borderId="31" xfId="51" applyNumberFormat="1" applyFont="1" applyFill="1" applyBorder="1" applyAlignment="1">
      <alignment horizontal="center" vertical="center"/>
      <protection/>
    </xf>
    <xf numFmtId="0" fontId="34" fillId="39" borderId="32" xfId="51" applyFont="1" applyFill="1" applyBorder="1" applyAlignment="1">
      <alignment horizontal="center" vertical="center"/>
      <protection/>
    </xf>
    <xf numFmtId="0" fontId="0" fillId="33" borderId="24" xfId="0" applyFill="1" applyBorder="1" applyAlignment="1">
      <alignment horizontal="center" vertical="center"/>
    </xf>
    <xf numFmtId="0" fontId="34" fillId="39" borderId="15" xfId="0" applyFont="1" applyFill="1" applyBorder="1" applyAlignment="1">
      <alignment horizontal="center" vertical="center"/>
    </xf>
    <xf numFmtId="0" fontId="34" fillId="39" borderId="12" xfId="0" applyFont="1" applyFill="1" applyBorder="1" applyAlignment="1">
      <alignment horizontal="center" vertical="center" wrapText="1"/>
    </xf>
    <xf numFmtId="0" fontId="34" fillId="39" borderId="12" xfId="0" applyFont="1" applyFill="1" applyBorder="1" applyAlignment="1">
      <alignment horizontal="center" vertical="center"/>
    </xf>
    <xf numFmtId="49" fontId="34" fillId="39" borderId="12" xfId="0" applyNumberFormat="1" applyFont="1" applyFill="1" applyBorder="1" applyAlignment="1">
      <alignment horizontal="center" vertical="center"/>
    </xf>
    <xf numFmtId="0" fontId="0" fillId="33" borderId="32" xfId="0" applyFill="1" applyBorder="1" applyAlignment="1">
      <alignment horizontal="center" vertical="center"/>
    </xf>
    <xf numFmtId="0" fontId="34" fillId="39" borderId="31" xfId="0" applyFont="1" applyFill="1" applyBorder="1" applyAlignment="1">
      <alignment horizontal="center" vertical="center"/>
    </xf>
    <xf numFmtId="16" fontId="79" fillId="0" borderId="10" xfId="0" applyNumberFormat="1" applyFont="1" applyBorder="1" applyAlignment="1">
      <alignment vertical="center"/>
    </xf>
    <xf numFmtId="0" fontId="79" fillId="36" borderId="12" xfId="0" applyFont="1" applyFill="1" applyBorder="1" applyAlignment="1">
      <alignment vertical="center" textRotation="90"/>
    </xf>
    <xf numFmtId="0" fontId="0" fillId="36" borderId="10" xfId="0" applyFill="1" applyBorder="1" applyAlignment="1">
      <alignment horizontal="center" vertical="center"/>
    </xf>
    <xf numFmtId="0" fontId="0" fillId="33" borderId="16" xfId="0" applyFill="1" applyBorder="1" applyAlignment="1">
      <alignment horizontal="center" vertical="center"/>
    </xf>
    <xf numFmtId="0" fontId="0" fillId="33" borderId="25" xfId="0" applyFill="1" applyBorder="1" applyAlignment="1">
      <alignment horizontal="center" vertical="center"/>
    </xf>
    <xf numFmtId="0" fontId="34" fillId="39" borderId="22" xfId="0" applyFont="1" applyFill="1" applyBorder="1" applyAlignment="1">
      <alignment horizontal="center" vertical="center" wrapText="1"/>
    </xf>
    <xf numFmtId="0" fontId="34" fillId="39" borderId="22" xfId="0" applyFont="1" applyFill="1" applyBorder="1" applyAlignment="1">
      <alignment horizontal="center" vertical="center"/>
    </xf>
    <xf numFmtId="49" fontId="34" fillId="39" borderId="22" xfId="0" applyNumberFormat="1" applyFont="1" applyFill="1" applyBorder="1" applyAlignment="1">
      <alignment horizontal="center" vertical="center"/>
    </xf>
    <xf numFmtId="0" fontId="34" fillId="39" borderId="23" xfId="0" applyFont="1" applyFill="1" applyBorder="1" applyAlignment="1">
      <alignment horizontal="center" vertical="center"/>
    </xf>
    <xf numFmtId="0" fontId="0" fillId="0" borderId="19" xfId="0" applyBorder="1" applyAlignment="1">
      <alignment/>
    </xf>
    <xf numFmtId="0" fontId="79" fillId="36" borderId="10" xfId="0" applyFont="1" applyFill="1" applyBorder="1" applyAlignment="1">
      <alignment horizontal="center" vertical="center" wrapText="1"/>
    </xf>
    <xf numFmtId="0" fontId="79" fillId="36" borderId="10" xfId="0" applyFont="1" applyFill="1" applyBorder="1" applyAlignment="1">
      <alignment horizontal="center" vertical="center"/>
    </xf>
    <xf numFmtId="0" fontId="35" fillId="0" borderId="19" xfId="0" applyFont="1" applyBorder="1" applyAlignment="1">
      <alignment/>
    </xf>
    <xf numFmtId="0" fontId="0" fillId="0" borderId="10" xfId="0" applyBorder="1" applyAlignment="1">
      <alignment horizontal="center" vertical="center" textRotation="90" wrapText="1"/>
    </xf>
    <xf numFmtId="0" fontId="85" fillId="37" borderId="10" xfId="0" applyFont="1" applyFill="1" applyBorder="1" applyAlignment="1">
      <alignment horizontal="center" vertical="center"/>
    </xf>
    <xf numFmtId="0" fontId="93" fillId="0" borderId="10" xfId="0" applyFont="1" applyBorder="1" applyAlignment="1">
      <alignment horizontal="center" vertical="center"/>
    </xf>
    <xf numFmtId="49" fontId="78" fillId="0" borderId="13" xfId="0" applyNumberFormat="1" applyFont="1" applyBorder="1" applyAlignment="1">
      <alignment horizontal="center" vertical="center"/>
    </xf>
    <xf numFmtId="49" fontId="78" fillId="0" borderId="14" xfId="0" applyNumberFormat="1" applyFont="1" applyBorder="1" applyAlignment="1">
      <alignment horizontal="center" vertical="center"/>
    </xf>
    <xf numFmtId="0" fontId="79" fillId="36" borderId="13" xfId="0" applyFont="1" applyFill="1" applyBorder="1" applyAlignment="1">
      <alignment horizontal="center" vertical="center"/>
    </xf>
    <xf numFmtId="0" fontId="79" fillId="36" borderId="14" xfId="0" applyFont="1" applyFill="1" applyBorder="1" applyAlignment="1">
      <alignment horizontal="center" vertical="center"/>
    </xf>
    <xf numFmtId="0" fontId="79" fillId="36" borderId="10" xfId="0" applyFont="1" applyFill="1" applyBorder="1" applyAlignment="1">
      <alignment horizontal="center" vertical="center"/>
    </xf>
    <xf numFmtId="0" fontId="79" fillId="36" borderId="12" xfId="0" applyFont="1" applyFill="1" applyBorder="1" applyAlignment="1">
      <alignment horizontal="center" vertical="center"/>
    </xf>
    <xf numFmtId="0" fontId="79" fillId="36" borderId="15" xfId="0" applyFont="1" applyFill="1" applyBorder="1" applyAlignment="1">
      <alignment horizontal="center" vertical="center"/>
    </xf>
    <xf numFmtId="0" fontId="78" fillId="0" borderId="10" xfId="0" applyFont="1" applyBorder="1" applyAlignment="1">
      <alignment horizontal="center" vertical="center"/>
    </xf>
    <xf numFmtId="49" fontId="14" fillId="0" borderId="10" xfId="0" applyNumberFormat="1" applyFont="1" applyBorder="1" applyAlignment="1">
      <alignment horizontal="center" vertical="center" wrapText="1"/>
    </xf>
    <xf numFmtId="0" fontId="14" fillId="0" borderId="10" xfId="0" applyFont="1" applyBorder="1" applyAlignment="1">
      <alignment horizontal="center" vertical="center" wrapText="1"/>
    </xf>
    <xf numFmtId="0" fontId="15" fillId="0" borderId="10" xfId="0" applyFont="1" applyBorder="1" applyAlignment="1">
      <alignment horizontal="center" vertical="center" wrapText="1"/>
    </xf>
    <xf numFmtId="16" fontId="17" fillId="33" borderId="29" xfId="0" applyNumberFormat="1" applyFont="1" applyFill="1" applyBorder="1" applyAlignment="1">
      <alignment horizontal="center" vertical="center"/>
    </xf>
    <xf numFmtId="0" fontId="17" fillId="33" borderId="33" xfId="0" applyFont="1" applyFill="1" applyBorder="1" applyAlignment="1">
      <alignment horizontal="center" vertical="center"/>
    </xf>
    <xf numFmtId="0" fontId="79" fillId="36" borderId="17" xfId="0" applyFont="1" applyFill="1" applyBorder="1" applyAlignment="1">
      <alignment horizontal="center" vertical="center" wrapText="1"/>
    </xf>
    <xf numFmtId="0" fontId="79" fillId="36" borderId="14" xfId="0" applyFont="1" applyFill="1" applyBorder="1" applyAlignment="1">
      <alignment horizontal="center" vertical="center" wrapText="1"/>
    </xf>
    <xf numFmtId="0" fontId="0" fillId="0" borderId="10" xfId="0" applyBorder="1" applyAlignment="1">
      <alignment horizontal="center" vertical="center"/>
    </xf>
    <xf numFmtId="0" fontId="17" fillId="36" borderId="10" xfId="0" applyFont="1" applyFill="1" applyBorder="1" applyAlignment="1">
      <alignment horizontal="center" vertical="center" wrapText="1"/>
    </xf>
    <xf numFmtId="16" fontId="17" fillId="33" borderId="20" xfId="0" applyNumberFormat="1" applyFont="1" applyFill="1" applyBorder="1" applyAlignment="1">
      <alignment horizontal="center" vertical="center" wrapText="1"/>
    </xf>
    <xf numFmtId="0" fontId="17" fillId="33" borderId="25" xfId="0" applyFont="1" applyFill="1" applyBorder="1" applyAlignment="1">
      <alignment horizontal="center" vertical="center" wrapText="1"/>
    </xf>
    <xf numFmtId="16" fontId="17" fillId="33" borderId="17" xfId="0" applyNumberFormat="1" applyFont="1" applyFill="1" applyBorder="1" applyAlignment="1">
      <alignment horizontal="center" vertical="center" wrapText="1"/>
    </xf>
    <xf numFmtId="0" fontId="17" fillId="33" borderId="14" xfId="0" applyFont="1" applyFill="1" applyBorder="1" applyAlignment="1">
      <alignment horizontal="center" vertical="center" wrapText="1"/>
    </xf>
    <xf numFmtId="0" fontId="14" fillId="0" borderId="10" xfId="0" applyFont="1" applyBorder="1" applyAlignment="1">
      <alignment horizontal="center" vertical="center"/>
    </xf>
    <xf numFmtId="16" fontId="17" fillId="37" borderId="29" xfId="0" applyNumberFormat="1" applyFont="1" applyFill="1" applyBorder="1" applyAlignment="1">
      <alignment horizontal="center" vertical="center" wrapText="1"/>
    </xf>
    <xf numFmtId="0" fontId="17" fillId="37" borderId="33" xfId="0" applyFont="1" applyFill="1" applyBorder="1" applyAlignment="1">
      <alignment horizontal="center" vertical="center" wrapText="1"/>
    </xf>
    <xf numFmtId="16" fontId="17" fillId="37" borderId="29" xfId="0" applyNumberFormat="1" applyFont="1" applyFill="1" applyBorder="1" applyAlignment="1">
      <alignment horizontal="center" vertical="center"/>
    </xf>
    <xf numFmtId="0" fontId="17" fillId="37" borderId="33" xfId="0" applyFont="1" applyFill="1" applyBorder="1" applyAlignment="1">
      <alignment horizontal="center" vertical="center"/>
    </xf>
    <xf numFmtId="0" fontId="13" fillId="33" borderId="10" xfId="0" applyFont="1" applyFill="1" applyBorder="1" applyAlignment="1">
      <alignment horizontal="center" vertical="center" wrapText="1"/>
    </xf>
    <xf numFmtId="0" fontId="10" fillId="7" borderId="13" xfId="0" applyFont="1" applyFill="1" applyBorder="1" applyAlignment="1">
      <alignment horizontal="center" vertical="center"/>
    </xf>
    <xf numFmtId="0" fontId="10" fillId="7" borderId="17" xfId="0" applyFont="1" applyFill="1" applyBorder="1" applyAlignment="1">
      <alignment horizontal="center" vertical="center"/>
    </xf>
    <xf numFmtId="0" fontId="10" fillId="7" borderId="14" xfId="0" applyFont="1" applyFill="1" applyBorder="1" applyAlignment="1">
      <alignment horizontal="center" vertical="center"/>
    </xf>
    <xf numFmtId="0" fontId="10" fillId="7" borderId="13" xfId="0" applyFont="1" applyFill="1" applyBorder="1" applyAlignment="1" quotePrefix="1">
      <alignment horizontal="center" vertical="center"/>
    </xf>
    <xf numFmtId="0" fontId="10" fillId="7" borderId="17" xfId="0" applyFont="1" applyFill="1" applyBorder="1" applyAlignment="1" quotePrefix="1">
      <alignment horizontal="center" vertical="center"/>
    </xf>
    <xf numFmtId="0" fontId="10" fillId="7" borderId="14" xfId="0" applyFont="1" applyFill="1" applyBorder="1" applyAlignment="1" quotePrefix="1">
      <alignment horizontal="center" vertical="center"/>
    </xf>
    <xf numFmtId="0" fontId="31" fillId="7" borderId="13" xfId="0" applyFont="1" applyFill="1" applyBorder="1" applyAlignment="1">
      <alignment horizontal="center" vertical="center" wrapText="1"/>
    </xf>
    <xf numFmtId="0" fontId="31" fillId="7" borderId="17" xfId="0" applyFont="1" applyFill="1" applyBorder="1" applyAlignment="1">
      <alignment horizontal="center" vertical="center" wrapText="1"/>
    </xf>
    <xf numFmtId="0" fontId="31" fillId="7" borderId="14" xfId="0" applyFont="1" applyFill="1" applyBorder="1" applyAlignment="1">
      <alignment horizontal="center" vertical="center" wrapText="1"/>
    </xf>
    <xf numFmtId="0" fontId="10" fillId="7" borderId="17" xfId="0" applyFont="1" applyFill="1" applyBorder="1" applyAlignment="1">
      <alignment horizontal="center" vertical="center" wrapText="1"/>
    </xf>
    <xf numFmtId="0" fontId="10" fillId="7" borderId="10" xfId="0" applyFont="1" applyFill="1" applyBorder="1" applyAlignment="1">
      <alignment horizontal="center" vertical="center"/>
    </xf>
    <xf numFmtId="0" fontId="13" fillId="0" borderId="10" xfId="0" applyFont="1" applyBorder="1" applyAlignment="1">
      <alignment horizontal="center" vertical="center"/>
    </xf>
    <xf numFmtId="0" fontId="13" fillId="37" borderId="10" xfId="0" applyFont="1" applyFill="1" applyBorder="1" applyAlignment="1">
      <alignment horizontal="center" vertical="center" wrapText="1"/>
    </xf>
    <xf numFmtId="0" fontId="0" fillId="0" borderId="16" xfId="0" applyBorder="1" applyAlignment="1">
      <alignment horizontal="center" vertical="center"/>
    </xf>
    <xf numFmtId="0" fontId="0" fillId="0" borderId="34" xfId="0" applyBorder="1" applyAlignment="1">
      <alignment horizontal="center" vertical="center"/>
    </xf>
    <xf numFmtId="0" fontId="0" fillId="0" borderId="24" xfId="0" applyBorder="1" applyAlignment="1">
      <alignment horizontal="center" vertical="center"/>
    </xf>
    <xf numFmtId="0" fontId="13" fillId="37" borderId="12" xfId="0" applyFont="1" applyFill="1" applyBorder="1" applyAlignment="1">
      <alignment horizontal="center" vertical="center" wrapText="1"/>
    </xf>
    <xf numFmtId="0" fontId="16" fillId="37" borderId="28" xfId="0" applyFont="1" applyFill="1" applyBorder="1" applyAlignment="1">
      <alignment horizontal="center" vertical="center" wrapText="1"/>
    </xf>
    <xf numFmtId="0" fontId="16" fillId="37" borderId="29" xfId="0" applyFont="1" applyFill="1" applyBorder="1" applyAlignment="1">
      <alignment horizontal="center" vertical="center" wrapText="1"/>
    </xf>
    <xf numFmtId="0" fontId="16" fillId="37" borderId="33"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33" xfId="0" applyFont="1" applyFill="1" applyBorder="1" applyAlignment="1">
      <alignment horizontal="center" vertical="center" wrapText="1"/>
    </xf>
    <xf numFmtId="0" fontId="13" fillId="37" borderId="10" xfId="51" applyFont="1" applyFill="1" applyBorder="1" applyAlignment="1">
      <alignment horizontal="center" vertical="center" wrapText="1"/>
      <protection/>
    </xf>
    <xf numFmtId="16" fontId="17" fillId="33" borderId="11" xfId="0" applyNumberFormat="1" applyFont="1" applyFill="1" applyBorder="1" applyAlignment="1">
      <alignment horizontal="center" vertical="center" wrapText="1"/>
    </xf>
    <xf numFmtId="0" fontId="17" fillId="33" borderId="35" xfId="0" applyFont="1" applyFill="1" applyBorder="1" applyAlignment="1">
      <alignment horizontal="center" vertical="center" wrapText="1"/>
    </xf>
    <xf numFmtId="0" fontId="13" fillId="37" borderId="36" xfId="52" applyFont="1" applyFill="1" applyBorder="1" applyAlignment="1">
      <alignment horizontal="center" vertical="center" wrapText="1"/>
      <protection/>
    </xf>
    <xf numFmtId="0" fontId="13" fillId="37" borderId="37" xfId="52" applyFont="1" applyFill="1" applyBorder="1" applyAlignment="1">
      <alignment horizontal="center" vertical="center" wrapText="1"/>
      <protection/>
    </xf>
    <xf numFmtId="0" fontId="16" fillId="37" borderId="13" xfId="0" applyFont="1" applyFill="1" applyBorder="1" applyAlignment="1">
      <alignment horizontal="center" vertical="center" wrapText="1"/>
    </xf>
    <xf numFmtId="0" fontId="16" fillId="37" borderId="17" xfId="0" applyFont="1" applyFill="1" applyBorder="1" applyAlignment="1">
      <alignment horizontal="center" vertical="center" wrapText="1"/>
    </xf>
    <xf numFmtId="0" fontId="16" fillId="37" borderId="14" xfId="0" applyFont="1" applyFill="1" applyBorder="1" applyAlignment="1">
      <alignment horizontal="center" vertical="center" wrapText="1"/>
    </xf>
    <xf numFmtId="0" fontId="16" fillId="37" borderId="24" xfId="0" applyFont="1" applyFill="1" applyBorder="1" applyAlignment="1">
      <alignment horizontal="center" vertical="center" wrapText="1"/>
    </xf>
    <xf numFmtId="0" fontId="16" fillId="37" borderId="11" xfId="0" applyFont="1" applyFill="1" applyBorder="1" applyAlignment="1">
      <alignment horizontal="center" vertical="center" wrapText="1"/>
    </xf>
    <xf numFmtId="0" fontId="16" fillId="37" borderId="35" xfId="0" applyFont="1" applyFill="1" applyBorder="1" applyAlignment="1">
      <alignment horizontal="center" vertical="center" wrapText="1"/>
    </xf>
    <xf numFmtId="0" fontId="14" fillId="0" borderId="13" xfId="0" applyFont="1" applyBorder="1" applyAlignment="1">
      <alignment horizontal="center" vertical="center"/>
    </xf>
    <xf numFmtId="0" fontId="14" fillId="0" borderId="17" xfId="0" applyFont="1" applyBorder="1" applyAlignment="1">
      <alignment horizontal="center" vertical="center"/>
    </xf>
    <xf numFmtId="0" fontId="14" fillId="0" borderId="14" xfId="0" applyFont="1" applyBorder="1" applyAlignment="1">
      <alignment horizontal="center" vertical="center"/>
    </xf>
    <xf numFmtId="0" fontId="78" fillId="0" borderId="13" xfId="0" applyFont="1" applyBorder="1" applyAlignment="1">
      <alignment horizontal="center" vertical="center"/>
    </xf>
    <xf numFmtId="0" fontId="78" fillId="0" borderId="17" xfId="0" applyFont="1" applyBorder="1" applyAlignment="1">
      <alignment horizontal="center" vertical="center"/>
    </xf>
    <xf numFmtId="0" fontId="78" fillId="0" borderId="14" xfId="0" applyFont="1" applyBorder="1" applyAlignment="1">
      <alignment horizontal="center" vertical="center"/>
    </xf>
    <xf numFmtId="0" fontId="79" fillId="36" borderId="10" xfId="0" applyFont="1" applyFill="1" applyBorder="1" applyAlignment="1">
      <alignment horizontal="center" vertical="center" wrapText="1"/>
    </xf>
    <xf numFmtId="0" fontId="79" fillId="36" borderId="10" xfId="0" applyFont="1" applyFill="1" applyBorder="1" applyAlignment="1">
      <alignment horizontal="center" vertical="center" textRotation="90"/>
    </xf>
    <xf numFmtId="0" fontId="78" fillId="0" borderId="12" xfId="0" applyFont="1" applyBorder="1" applyAlignment="1">
      <alignment horizontal="center" vertical="center"/>
    </xf>
    <xf numFmtId="0" fontId="78" fillId="0" borderId="38" xfId="0" applyFont="1" applyBorder="1" applyAlignment="1">
      <alignment horizontal="center" vertical="center"/>
    </xf>
    <xf numFmtId="0" fontId="78" fillId="0" borderId="15" xfId="0" applyFont="1" applyBorder="1" applyAlignment="1">
      <alignment horizontal="center" vertical="center"/>
    </xf>
    <xf numFmtId="0" fontId="0" fillId="0" borderId="12" xfId="0" applyBorder="1" applyAlignment="1">
      <alignment horizontal="center" vertical="center"/>
    </xf>
    <xf numFmtId="0" fontId="0" fillId="0" borderId="38" xfId="0" applyBorder="1" applyAlignment="1">
      <alignment horizontal="center" vertical="center"/>
    </xf>
    <xf numFmtId="0" fontId="0" fillId="0" borderId="15" xfId="0" applyBorder="1" applyAlignment="1">
      <alignment horizontal="center" vertical="center"/>
    </xf>
    <xf numFmtId="0" fontId="78" fillId="0" borderId="12" xfId="0" applyFont="1" applyBorder="1" applyAlignment="1">
      <alignment horizontal="center" vertical="center" wrapText="1"/>
    </xf>
    <xf numFmtId="0" fontId="78" fillId="0" borderId="15" xfId="0" applyFont="1" applyBorder="1" applyAlignment="1">
      <alignment horizontal="center" vertical="center" wrapText="1"/>
    </xf>
    <xf numFmtId="0" fontId="78" fillId="0" borderId="38" xfId="0" applyFont="1" applyBorder="1" applyAlignment="1">
      <alignment horizontal="center" vertical="center" wrapText="1"/>
    </xf>
    <xf numFmtId="0" fontId="0" fillId="0" borderId="0" xfId="0" applyAlignment="1">
      <alignment horizontal="center" vertical="center"/>
    </xf>
    <xf numFmtId="0" fontId="78" fillId="36" borderId="24" xfId="0" applyFont="1" applyFill="1" applyBorder="1" applyAlignment="1">
      <alignment horizontal="center" vertical="center"/>
    </xf>
    <xf numFmtId="0" fontId="78" fillId="36" borderId="11" xfId="0" applyFont="1" applyFill="1" applyBorder="1" applyAlignment="1">
      <alignment horizontal="center" vertical="center"/>
    </xf>
    <xf numFmtId="0" fontId="78" fillId="36" borderId="13" xfId="0" applyFont="1" applyFill="1" applyBorder="1" applyAlignment="1">
      <alignment horizontal="center" vertical="center"/>
    </xf>
    <xf numFmtId="0" fontId="78" fillId="36" borderId="17" xfId="0" applyFont="1" applyFill="1" applyBorder="1" applyAlignment="1">
      <alignment horizontal="center" vertical="center"/>
    </xf>
    <xf numFmtId="49" fontId="83" fillId="6" borderId="13" xfId="0" applyNumberFormat="1" applyFont="1" applyFill="1" applyBorder="1" applyAlignment="1">
      <alignment horizontal="center" vertical="center"/>
    </xf>
    <xf numFmtId="49" fontId="83" fillId="6" borderId="17" xfId="0" applyNumberFormat="1" applyFont="1" applyFill="1" applyBorder="1" applyAlignment="1">
      <alignment horizontal="center" vertical="center"/>
    </xf>
    <xf numFmtId="49" fontId="83" fillId="6" borderId="14" xfId="0" applyNumberFormat="1" applyFont="1" applyFill="1" applyBorder="1" applyAlignment="1">
      <alignment horizontal="center" vertical="center"/>
    </xf>
    <xf numFmtId="0" fontId="79" fillId="0" borderId="10" xfId="0" applyFont="1" applyBorder="1" applyAlignment="1">
      <alignment horizontal="center" vertical="center"/>
    </xf>
    <xf numFmtId="0" fontId="78" fillId="36" borderId="35" xfId="0" applyFont="1" applyFill="1" applyBorder="1" applyAlignment="1">
      <alignment horizontal="center" vertical="center"/>
    </xf>
    <xf numFmtId="0" fontId="78" fillId="0" borderId="24" xfId="0" applyFont="1" applyBorder="1" applyAlignment="1">
      <alignment horizontal="center" vertical="center"/>
    </xf>
    <xf numFmtId="0" fontId="78" fillId="0" borderId="35" xfId="0" applyFont="1" applyBorder="1" applyAlignment="1">
      <alignment horizontal="center" vertical="center"/>
    </xf>
    <xf numFmtId="0" fontId="78" fillId="0" borderId="11" xfId="0" applyFont="1" applyBorder="1" applyAlignment="1">
      <alignment horizontal="center" vertical="center"/>
    </xf>
    <xf numFmtId="0" fontId="79" fillId="0" borderId="17" xfId="0" applyFont="1" applyBorder="1" applyAlignment="1">
      <alignment horizontal="center" vertical="center"/>
    </xf>
    <xf numFmtId="0" fontId="79" fillId="0" borderId="14" xfId="0" applyFont="1" applyBorder="1" applyAlignment="1">
      <alignment horizontal="center" vertical="center"/>
    </xf>
    <xf numFmtId="0" fontId="78" fillId="36" borderId="14" xfId="0" applyFont="1" applyFill="1" applyBorder="1" applyAlignment="1">
      <alignment horizontal="center" vertical="center"/>
    </xf>
    <xf numFmtId="49" fontId="93" fillId="6" borderId="13" xfId="0" applyNumberFormat="1" applyFont="1" applyFill="1" applyBorder="1" applyAlignment="1">
      <alignment horizontal="center" vertical="center"/>
    </xf>
    <xf numFmtId="49" fontId="93" fillId="6" borderId="17" xfId="0" applyNumberFormat="1" applyFont="1" applyFill="1" applyBorder="1" applyAlignment="1">
      <alignment horizontal="center" vertical="center"/>
    </xf>
    <xf numFmtId="49" fontId="93" fillId="6" borderId="14" xfId="0" applyNumberFormat="1" applyFont="1" applyFill="1" applyBorder="1" applyAlignment="1">
      <alignment horizontal="center" vertical="center"/>
    </xf>
    <xf numFmtId="49" fontId="83" fillId="44" borderId="13" xfId="0" applyNumberFormat="1" applyFont="1" applyFill="1" applyBorder="1" applyAlignment="1">
      <alignment horizontal="center" vertical="center"/>
    </xf>
    <xf numFmtId="49" fontId="83" fillId="44" borderId="17" xfId="0" applyNumberFormat="1" applyFont="1" applyFill="1" applyBorder="1" applyAlignment="1">
      <alignment horizontal="center" vertical="center"/>
    </xf>
    <xf numFmtId="49" fontId="83" fillId="44" borderId="14" xfId="0" applyNumberFormat="1" applyFont="1" applyFill="1" applyBorder="1" applyAlignment="1">
      <alignment horizontal="center" vertical="center"/>
    </xf>
    <xf numFmtId="0" fontId="0" fillId="33" borderId="16" xfId="0" applyFill="1" applyBorder="1" applyAlignment="1">
      <alignment horizontal="center" vertical="center"/>
    </xf>
    <xf numFmtId="0" fontId="0" fillId="33" borderId="25" xfId="0" applyFill="1" applyBorder="1" applyAlignment="1">
      <alignment horizontal="center" vertical="center"/>
    </xf>
    <xf numFmtId="0" fontId="78" fillId="33" borderId="10" xfId="0" applyFont="1" applyFill="1" applyBorder="1" applyAlignment="1">
      <alignment horizontal="center" vertical="center"/>
    </xf>
    <xf numFmtId="0" fontId="86" fillId="0" borderId="16" xfId="0" applyFont="1" applyBorder="1" applyAlignment="1">
      <alignment horizontal="center" vertical="center"/>
    </xf>
    <xf numFmtId="0" fontId="86" fillId="0" borderId="25" xfId="0" applyFont="1" applyBorder="1" applyAlignment="1">
      <alignment horizontal="center" vertical="center"/>
    </xf>
    <xf numFmtId="0" fontId="86" fillId="0" borderId="24" xfId="0" applyFont="1" applyBorder="1" applyAlignment="1">
      <alignment horizontal="center" vertical="center"/>
    </xf>
    <xf numFmtId="0" fontId="86" fillId="0" borderId="35" xfId="0" applyFont="1" applyBorder="1" applyAlignment="1">
      <alignment horizontal="center" vertical="center"/>
    </xf>
    <xf numFmtId="0" fontId="86" fillId="0" borderId="13" xfId="0" applyFont="1" applyBorder="1" applyAlignment="1">
      <alignment horizontal="center" vertical="center"/>
    </xf>
    <xf numFmtId="0" fontId="86" fillId="0" borderId="17" xfId="0" applyFont="1" applyBorder="1" applyAlignment="1">
      <alignment horizontal="center" vertical="center"/>
    </xf>
    <xf numFmtId="0" fontId="86" fillId="0" borderId="14" xfId="0" applyFont="1" applyBorder="1" applyAlignment="1">
      <alignment horizontal="center" vertical="center"/>
    </xf>
    <xf numFmtId="0" fontId="83" fillId="0" borderId="10" xfId="0" applyFont="1" applyBorder="1" applyAlignment="1">
      <alignment horizontal="center" vertical="center"/>
    </xf>
    <xf numFmtId="0" fontId="78" fillId="0" borderId="16" xfId="0" applyFont="1" applyBorder="1" applyAlignment="1">
      <alignment horizontal="center" vertical="center" wrapText="1"/>
    </xf>
    <xf numFmtId="0" fontId="78" fillId="0" borderId="25" xfId="0" applyFont="1" applyBorder="1" applyAlignment="1">
      <alignment horizontal="center" vertical="center" wrapText="1"/>
    </xf>
    <xf numFmtId="0" fontId="0" fillId="33" borderId="10" xfId="0" applyFill="1" applyBorder="1" applyAlignment="1">
      <alignment horizontal="center" vertical="center"/>
    </xf>
    <xf numFmtId="0" fontId="0" fillId="33" borderId="12" xfId="0" applyFill="1" applyBorder="1" applyAlignment="1">
      <alignment horizontal="center" vertical="center"/>
    </xf>
    <xf numFmtId="0" fontId="79" fillId="0" borderId="13" xfId="0" applyFont="1" applyBorder="1" applyAlignment="1">
      <alignment horizontal="center" vertical="center"/>
    </xf>
    <xf numFmtId="0" fontId="79" fillId="33" borderId="10" xfId="0" applyFont="1" applyFill="1" applyBorder="1" applyAlignment="1">
      <alignment horizontal="center" vertical="center"/>
    </xf>
    <xf numFmtId="0" fontId="0" fillId="0" borderId="25" xfId="0" applyBorder="1" applyAlignment="1">
      <alignment horizontal="center" vertical="center"/>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17" fillId="39" borderId="13" xfId="0" applyFont="1" applyFill="1" applyBorder="1" applyAlignment="1">
      <alignment horizontal="center" vertical="center" wrapText="1"/>
    </xf>
    <xf numFmtId="0" fontId="17" fillId="39" borderId="14" xfId="0" applyFont="1" applyFill="1" applyBorder="1" applyAlignment="1">
      <alignment horizontal="center" vertical="center" wrapText="1"/>
    </xf>
    <xf numFmtId="0" fontId="0" fillId="35" borderId="16" xfId="0" applyFill="1" applyBorder="1" applyAlignment="1">
      <alignment horizontal="center" vertical="center"/>
    </xf>
    <xf numFmtId="0" fontId="0" fillId="35" borderId="25" xfId="0" applyFill="1" applyBorder="1" applyAlignment="1">
      <alignment horizontal="center" vertical="center"/>
    </xf>
    <xf numFmtId="0" fontId="78" fillId="35" borderId="10" xfId="0" applyFont="1" applyFill="1" applyBorder="1" applyAlignment="1">
      <alignment horizontal="center" vertical="center"/>
    </xf>
    <xf numFmtId="0" fontId="78" fillId="35" borderId="13" xfId="0" applyFont="1" applyFill="1" applyBorder="1" applyAlignment="1">
      <alignment horizontal="center" vertical="center"/>
    </xf>
    <xf numFmtId="0" fontId="78" fillId="35" borderId="14" xfId="0" applyFont="1" applyFill="1" applyBorder="1" applyAlignment="1">
      <alignment horizontal="center" vertical="center"/>
    </xf>
    <xf numFmtId="0" fontId="78" fillId="35" borderId="17" xfId="0" applyFont="1" applyFill="1" applyBorder="1" applyAlignment="1">
      <alignment horizontal="center" vertical="center"/>
    </xf>
    <xf numFmtId="0" fontId="83" fillId="35" borderId="10" xfId="0" applyFont="1" applyFill="1" applyBorder="1" applyAlignment="1">
      <alignment horizontal="center" vertical="center"/>
    </xf>
    <xf numFmtId="0" fontId="0" fillId="6" borderId="16" xfId="0" applyFill="1" applyBorder="1" applyAlignment="1">
      <alignment horizontal="center" vertical="center"/>
    </xf>
    <xf numFmtId="0" fontId="0" fillId="6" borderId="25" xfId="0" applyFill="1" applyBorder="1" applyAlignment="1">
      <alignment horizontal="center" vertical="center"/>
    </xf>
    <xf numFmtId="0" fontId="78" fillId="0" borderId="13" xfId="0" applyFont="1" applyBorder="1" applyAlignment="1">
      <alignment horizontal="center" vertical="center" wrapText="1"/>
    </xf>
    <xf numFmtId="0" fontId="78" fillId="0" borderId="14" xfId="0" applyFont="1" applyBorder="1" applyAlignment="1">
      <alignment horizontal="center" vertical="center" wrapText="1"/>
    </xf>
    <xf numFmtId="0" fontId="0" fillId="6" borderId="13" xfId="0" applyFill="1" applyBorder="1" applyAlignment="1">
      <alignment horizontal="center" vertical="center"/>
    </xf>
    <xf numFmtId="0" fontId="0" fillId="6" borderId="14" xfId="0"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6" borderId="10" xfId="0" applyFill="1" applyBorder="1" applyAlignment="1">
      <alignment horizontal="center" vertical="center"/>
    </xf>
    <xf numFmtId="0" fontId="0" fillId="0" borderId="17" xfId="0" applyBorder="1" applyAlignment="1">
      <alignment horizontal="center" vertical="center"/>
    </xf>
    <xf numFmtId="0" fontId="0" fillId="6" borderId="17" xfId="0" applyFill="1" applyBorder="1" applyAlignment="1">
      <alignment horizontal="center" vertical="center"/>
    </xf>
    <xf numFmtId="0" fontId="0" fillId="35" borderId="13" xfId="0" applyFill="1" applyBorder="1" applyAlignment="1">
      <alignment horizontal="center" vertical="center"/>
    </xf>
    <xf numFmtId="0" fontId="0" fillId="35" borderId="17" xfId="0" applyFill="1" applyBorder="1" applyAlignment="1">
      <alignment horizontal="center" vertical="center"/>
    </xf>
    <xf numFmtId="0" fontId="0" fillId="35" borderId="14" xfId="0" applyFill="1" applyBorder="1" applyAlignment="1">
      <alignment horizontal="center" vertical="center"/>
    </xf>
    <xf numFmtId="0" fontId="0" fillId="34" borderId="13" xfId="0" applyFill="1" applyBorder="1" applyAlignment="1">
      <alignment horizontal="center" vertical="center"/>
    </xf>
    <xf numFmtId="0" fontId="0" fillId="34" borderId="17" xfId="0" applyFill="1" applyBorder="1" applyAlignment="1">
      <alignment horizontal="center" vertical="center"/>
    </xf>
    <xf numFmtId="0" fontId="0" fillId="34" borderId="14" xfId="0" applyFill="1" applyBorder="1" applyAlignment="1">
      <alignment horizontal="center" vertical="center"/>
    </xf>
    <xf numFmtId="0" fontId="0" fillId="33" borderId="17" xfId="0" applyFill="1" applyBorder="1" applyAlignment="1">
      <alignment horizontal="center" vertical="center"/>
    </xf>
    <xf numFmtId="49" fontId="78" fillId="0" borderId="17" xfId="0" applyNumberFormat="1" applyFont="1" applyBorder="1" applyAlignment="1">
      <alignment horizontal="center" vertical="center"/>
    </xf>
    <xf numFmtId="0" fontId="78" fillId="36" borderId="10" xfId="0" applyFont="1" applyFill="1" applyBorder="1" applyAlignment="1">
      <alignment horizontal="center" vertical="center"/>
    </xf>
    <xf numFmtId="0" fontId="79" fillId="0" borderId="10" xfId="0" applyFont="1" applyBorder="1" applyAlignment="1">
      <alignment horizontal="center" vertical="center" wrapText="1"/>
    </xf>
    <xf numFmtId="0" fontId="94" fillId="0" borderId="10" xfId="0" applyFont="1" applyBorder="1" applyAlignment="1">
      <alignment horizontal="center" vertical="center"/>
    </xf>
    <xf numFmtId="0" fontId="89" fillId="0" borderId="10" xfId="0" applyFont="1" applyBorder="1" applyAlignment="1">
      <alignment horizontal="center" vertical="center"/>
    </xf>
    <xf numFmtId="0" fontId="95" fillId="0" borderId="13" xfId="0" applyFont="1" applyBorder="1" applyAlignment="1">
      <alignment horizontal="center" vertical="center"/>
    </xf>
    <xf numFmtId="0" fontId="95" fillId="0" borderId="17" xfId="0" applyFont="1" applyBorder="1" applyAlignment="1">
      <alignment horizontal="center" vertical="center"/>
    </xf>
    <xf numFmtId="0" fontId="95" fillId="0" borderId="14" xfId="0" applyFont="1" applyBorder="1" applyAlignment="1">
      <alignment horizontal="center" vertical="center"/>
    </xf>
    <xf numFmtId="0" fontId="78" fillId="0" borderId="16" xfId="0" applyFont="1" applyBorder="1" applyAlignment="1">
      <alignment horizontal="center" vertical="center"/>
    </xf>
    <xf numFmtId="0" fontId="78" fillId="0" borderId="25" xfId="0" applyFont="1" applyBorder="1" applyAlignment="1">
      <alignment horizontal="center" vertical="center"/>
    </xf>
    <xf numFmtId="0" fontId="0" fillId="0" borderId="2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xf>
    <xf numFmtId="0" fontId="0" fillId="0" borderId="34" xfId="0" applyBorder="1" applyAlignment="1">
      <alignment horizontal="center"/>
    </xf>
    <xf numFmtId="0" fontId="0" fillId="0" borderId="24" xfId="0" applyBorder="1" applyAlignment="1">
      <alignment horizontal="center"/>
    </xf>
    <xf numFmtId="0" fontId="11" fillId="7" borderId="13" xfId="0" applyFont="1" applyFill="1" applyBorder="1" applyAlignment="1" quotePrefix="1">
      <alignment horizontal="center" vertical="center"/>
    </xf>
    <xf numFmtId="0" fontId="11" fillId="7" borderId="17" xfId="0" applyFont="1" applyFill="1" applyBorder="1" applyAlignment="1" quotePrefix="1">
      <alignment horizontal="center" vertical="center"/>
    </xf>
    <xf numFmtId="0" fontId="11" fillId="7" borderId="14" xfId="0" applyFont="1" applyFill="1" applyBorder="1" applyAlignment="1" quotePrefix="1">
      <alignment horizontal="center" vertical="center"/>
    </xf>
    <xf numFmtId="0" fontId="11" fillId="7" borderId="13" xfId="0" applyFont="1" applyFill="1" applyBorder="1" applyAlignment="1">
      <alignment horizontal="center" vertical="center"/>
    </xf>
    <xf numFmtId="0" fontId="11" fillId="7" borderId="17" xfId="0" applyFont="1" applyFill="1" applyBorder="1" applyAlignment="1">
      <alignment horizontal="center" vertical="center"/>
    </xf>
    <xf numFmtId="0" fontId="11" fillId="7" borderId="14" xfId="0" applyFont="1" applyFill="1" applyBorder="1" applyAlignment="1">
      <alignment horizontal="center" vertical="center"/>
    </xf>
    <xf numFmtId="0" fontId="12" fillId="7" borderId="13" xfId="0" applyFont="1" applyFill="1" applyBorder="1" applyAlignment="1">
      <alignment horizontal="center" vertical="center" wrapText="1"/>
    </xf>
    <xf numFmtId="0" fontId="12" fillId="7" borderId="17" xfId="0" applyFont="1" applyFill="1" applyBorder="1" applyAlignment="1">
      <alignment horizontal="center" vertical="center" wrapText="1"/>
    </xf>
    <xf numFmtId="0" fontId="12" fillId="7" borderId="14" xfId="0" applyFont="1" applyFill="1" applyBorder="1" applyAlignment="1">
      <alignment horizontal="center" vertical="center" wrapText="1"/>
    </xf>
    <xf numFmtId="0" fontId="11" fillId="7" borderId="17" xfId="0" applyFont="1" applyFill="1" applyBorder="1" applyAlignment="1">
      <alignment horizontal="left" vertical="center" wrapText="1"/>
    </xf>
    <xf numFmtId="0" fontId="13" fillId="0" borderId="13" xfId="0" applyFont="1" applyBorder="1" applyAlignment="1">
      <alignment horizontal="center" vertical="center"/>
    </xf>
    <xf numFmtId="0" fontId="13" fillId="0" borderId="17" xfId="0" applyFont="1" applyBorder="1" applyAlignment="1">
      <alignment horizontal="center" vertical="center"/>
    </xf>
    <xf numFmtId="49" fontId="13" fillId="0" borderId="10" xfId="0" applyNumberFormat="1" applyFont="1" applyBorder="1" applyAlignment="1">
      <alignment horizontal="center" vertical="center"/>
    </xf>
    <xf numFmtId="0" fontId="14" fillId="0" borderId="16" xfId="0" applyFont="1" applyBorder="1" applyAlignment="1">
      <alignment horizontal="center" vertical="center" wrapText="1"/>
    </xf>
    <xf numFmtId="0" fontId="14" fillId="0" borderId="20"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34" xfId="0" applyFont="1" applyBorder="1" applyAlignment="1">
      <alignment horizontal="center" vertical="center" wrapText="1"/>
    </xf>
    <xf numFmtId="0" fontId="14" fillId="0" borderId="0" xfId="0" applyFont="1" applyAlignment="1">
      <alignment horizontal="center" vertical="center" wrapText="1"/>
    </xf>
    <xf numFmtId="0" fontId="14" fillId="0" borderId="39"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11" xfId="0" applyFont="1" applyBorder="1" applyAlignment="1">
      <alignment horizontal="center" vertical="center" wrapText="1"/>
    </xf>
    <xf numFmtId="0" fontId="14" fillId="0" borderId="35" xfId="0" applyFont="1" applyBorder="1" applyAlignment="1">
      <alignment horizontal="center" vertical="center" wrapText="1"/>
    </xf>
    <xf numFmtId="0" fontId="30" fillId="0" borderId="12" xfId="0" applyFont="1" applyBorder="1" applyAlignment="1">
      <alignment horizontal="center" vertical="center" wrapText="1"/>
    </xf>
    <xf numFmtId="0" fontId="30" fillId="0" borderId="38" xfId="0" applyFont="1" applyBorder="1" applyAlignment="1">
      <alignment horizontal="center" vertical="center" wrapText="1"/>
    </xf>
    <xf numFmtId="49" fontId="13" fillId="0" borderId="13" xfId="0" applyNumberFormat="1" applyFont="1" applyBorder="1" applyAlignment="1">
      <alignment horizontal="center" vertical="center"/>
    </xf>
    <xf numFmtId="49" fontId="13" fillId="0" borderId="17" xfId="0" applyNumberFormat="1" applyFont="1" applyBorder="1" applyAlignment="1">
      <alignment horizontal="center" vertical="center"/>
    </xf>
    <xf numFmtId="49" fontId="14" fillId="0" borderId="12" xfId="0" applyNumberFormat="1" applyFont="1" applyBorder="1" applyAlignment="1">
      <alignment horizontal="center" vertical="center" wrapText="1"/>
    </xf>
    <xf numFmtId="49" fontId="14" fillId="0" borderId="15" xfId="0" applyNumberFormat="1" applyFont="1" applyBorder="1" applyAlignment="1">
      <alignment horizontal="center" vertical="center" wrapText="1"/>
    </xf>
    <xf numFmtId="49" fontId="13" fillId="0" borderId="14" xfId="0" applyNumberFormat="1" applyFont="1" applyBorder="1" applyAlignment="1">
      <alignment horizontal="center" vertical="center"/>
    </xf>
    <xf numFmtId="0" fontId="13" fillId="0" borderId="17" xfId="0" applyFont="1" applyBorder="1" applyAlignment="1">
      <alignment horizontal="right" vertical="center"/>
    </xf>
    <xf numFmtId="0" fontId="13" fillId="0" borderId="14" xfId="0" applyFont="1" applyBorder="1" applyAlignment="1">
      <alignment horizontal="right" vertical="center"/>
    </xf>
    <xf numFmtId="0" fontId="13" fillId="0" borderId="13" xfId="0" applyFont="1" applyBorder="1" applyAlignment="1">
      <alignment horizontal="left" vertical="center"/>
    </xf>
    <xf numFmtId="0" fontId="13" fillId="0" borderId="17" xfId="0" applyFont="1" applyBorder="1" applyAlignment="1">
      <alignment horizontal="left" vertical="center"/>
    </xf>
    <xf numFmtId="0" fontId="13" fillId="0" borderId="14" xfId="0" applyFont="1" applyBorder="1" applyAlignment="1">
      <alignment horizontal="left" vertical="center"/>
    </xf>
    <xf numFmtId="0" fontId="79" fillId="0" borderId="0" xfId="0" applyFont="1" applyAlignment="1">
      <alignment horizontal="center"/>
    </xf>
    <xf numFmtId="0" fontId="78" fillId="0" borderId="10" xfId="0" applyFont="1" applyBorder="1" applyAlignment="1">
      <alignment horizontal="center" vertical="center" wrapText="1"/>
    </xf>
    <xf numFmtId="0" fontId="86" fillId="0" borderId="20" xfId="0" applyFont="1" applyBorder="1" applyAlignment="1">
      <alignment horizontal="center" vertical="center"/>
    </xf>
    <xf numFmtId="0" fontId="86" fillId="0" borderId="11" xfId="0" applyFont="1" applyBorder="1" applyAlignment="1">
      <alignment horizontal="center" vertical="center"/>
    </xf>
    <xf numFmtId="0" fontId="86" fillId="0" borderId="10" xfId="0" applyFont="1" applyBorder="1" applyAlignment="1">
      <alignment horizontal="center" vertical="center"/>
    </xf>
    <xf numFmtId="0" fontId="83" fillId="0" borderId="13" xfId="0" applyFont="1" applyBorder="1" applyAlignment="1">
      <alignment horizontal="center" vertical="center"/>
    </xf>
    <xf numFmtId="0" fontId="83" fillId="0" borderId="17" xfId="0" applyFont="1" applyBorder="1" applyAlignment="1">
      <alignment horizontal="center" vertical="center"/>
    </xf>
    <xf numFmtId="0" fontId="83" fillId="0" borderId="14" xfId="0" applyFont="1" applyBorder="1" applyAlignment="1">
      <alignment horizontal="center" vertical="center"/>
    </xf>
    <xf numFmtId="0" fontId="87" fillId="0" borderId="13" xfId="0" applyFont="1" applyBorder="1" applyAlignment="1">
      <alignment horizontal="center" vertical="center"/>
    </xf>
    <xf numFmtId="0" fontId="87" fillId="0" borderId="14" xfId="0" applyFont="1" applyBorder="1" applyAlignment="1">
      <alignment horizontal="center" vertical="center"/>
    </xf>
    <xf numFmtId="0" fontId="89" fillId="0" borderId="13" xfId="0" applyFont="1" applyBorder="1" applyAlignment="1">
      <alignment horizontal="center" vertical="center"/>
    </xf>
    <xf numFmtId="0" fontId="89" fillId="0" borderId="14" xfId="0" applyFont="1" applyBorder="1" applyAlignment="1">
      <alignment horizontal="center" vertical="center"/>
    </xf>
    <xf numFmtId="0" fontId="42" fillId="33" borderId="10" xfId="0" applyFont="1" applyFill="1" applyBorder="1" applyAlignment="1">
      <alignment horizontal="center" vertical="center"/>
    </xf>
    <xf numFmtId="0" fontId="42" fillId="33" borderId="13" xfId="0" applyFont="1" applyFill="1" applyBorder="1" applyAlignment="1">
      <alignment horizontal="center" vertical="center"/>
    </xf>
    <xf numFmtId="0" fontId="42" fillId="33" borderId="14" xfId="0" applyFont="1" applyFill="1" applyBorder="1" applyAlignment="1">
      <alignment horizontal="center" vertical="center"/>
    </xf>
    <xf numFmtId="0" fontId="96" fillId="0" borderId="10" xfId="0" applyFont="1" applyBorder="1" applyAlignment="1">
      <alignment horizontal="center" vertical="center"/>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Excel Built-in Normal" xfId="43"/>
    <cellStyle name="Insatisfaisant" xfId="44"/>
    <cellStyle name="Lien hypertexte 2" xfId="45"/>
    <cellStyle name="Comma" xfId="46"/>
    <cellStyle name="Comma [0]" xfId="47"/>
    <cellStyle name="Currency" xfId="48"/>
    <cellStyle name="Currency [0]" xfId="49"/>
    <cellStyle name="Neutre" xfId="50"/>
    <cellStyle name="Normal 2" xfId="51"/>
    <cellStyle name="Normal 3" xfId="52"/>
    <cellStyle name="Note"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externalLink" Target="externalLinks/externalLink1.xml" /><Relationship Id="rId25" Type="http://schemas.openxmlformats.org/officeDocument/2006/relationships/externalLink" Target="externalLinks/externalLink2.xml" /><Relationship Id="rId26" Type="http://schemas.openxmlformats.org/officeDocument/2006/relationships/externalLink" Target="externalLinks/externalLink3.xml" /><Relationship Id="rId27" Type="http://schemas.openxmlformats.org/officeDocument/2006/relationships/externalLink" Target="externalLinks/externalLink4.xml" /><Relationship Id="rId28" Type="http://schemas.openxmlformats.org/officeDocument/2006/relationships/externalLink" Target="externalLinks/externalLink5.xml" /><Relationship Id="rId29" Type="http://schemas.openxmlformats.org/officeDocument/2006/relationships/externalLink" Target="externalLinks/externalLink6.xml" /><Relationship Id="rId30" Type="http://schemas.openxmlformats.org/officeDocument/2006/relationships/externalLink" Target="externalLinks/externalLink7.xml" /><Relationship Id="rId3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66675</xdr:rowOff>
    </xdr:from>
    <xdr:to>
      <xdr:col>0</xdr:col>
      <xdr:colOff>1371600</xdr:colOff>
      <xdr:row>2</xdr:row>
      <xdr:rowOff>238125</xdr:rowOff>
    </xdr:to>
    <xdr:pic>
      <xdr:nvPicPr>
        <xdr:cNvPr id="1" name="Picture 13"/>
        <xdr:cNvPicPr preferRelativeResize="1">
          <a:picLocks noChangeAspect="1"/>
        </xdr:cNvPicPr>
      </xdr:nvPicPr>
      <xdr:blipFill>
        <a:blip r:embed="rId1"/>
        <a:stretch>
          <a:fillRect/>
        </a:stretch>
      </xdr:blipFill>
      <xdr:spPr>
        <a:xfrm>
          <a:off x="123825" y="66675"/>
          <a:ext cx="1247775" cy="838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104775</xdr:rowOff>
    </xdr:from>
    <xdr:to>
      <xdr:col>0</xdr:col>
      <xdr:colOff>1000125</xdr:colOff>
      <xdr:row>7</xdr:row>
      <xdr:rowOff>66675</xdr:rowOff>
    </xdr:to>
    <xdr:pic>
      <xdr:nvPicPr>
        <xdr:cNvPr id="1" name="Picture 13"/>
        <xdr:cNvPicPr preferRelativeResize="1">
          <a:picLocks noChangeAspect="1"/>
        </xdr:cNvPicPr>
      </xdr:nvPicPr>
      <xdr:blipFill>
        <a:blip r:embed="rId1"/>
        <a:stretch>
          <a:fillRect/>
        </a:stretch>
      </xdr:blipFill>
      <xdr:spPr>
        <a:xfrm>
          <a:off x="47625" y="1343025"/>
          <a:ext cx="952500" cy="733425"/>
        </a:xfrm>
        <a:prstGeom prst="rect">
          <a:avLst/>
        </a:prstGeom>
        <a:noFill/>
        <a:ln w="9525" cmpd="sng">
          <a:noFill/>
        </a:ln>
      </xdr:spPr>
    </xdr:pic>
    <xdr:clientData/>
  </xdr:twoCellAnchor>
  <xdr:twoCellAnchor editAs="oneCell">
    <xdr:from>
      <xdr:col>0</xdr:col>
      <xdr:colOff>47625</xdr:colOff>
      <xdr:row>20</xdr:row>
      <xdr:rowOff>104775</xdr:rowOff>
    </xdr:from>
    <xdr:to>
      <xdr:col>0</xdr:col>
      <xdr:colOff>1000125</xdr:colOff>
      <xdr:row>24</xdr:row>
      <xdr:rowOff>66675</xdr:rowOff>
    </xdr:to>
    <xdr:pic>
      <xdr:nvPicPr>
        <xdr:cNvPr id="2" name="Picture 13"/>
        <xdr:cNvPicPr preferRelativeResize="1">
          <a:picLocks noChangeAspect="1"/>
        </xdr:cNvPicPr>
      </xdr:nvPicPr>
      <xdr:blipFill>
        <a:blip r:embed="rId1"/>
        <a:stretch>
          <a:fillRect/>
        </a:stretch>
      </xdr:blipFill>
      <xdr:spPr>
        <a:xfrm>
          <a:off x="47625" y="6686550"/>
          <a:ext cx="952500" cy="7334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276225</xdr:colOff>
      <xdr:row>0</xdr:row>
      <xdr:rowOff>9525</xdr:rowOff>
    </xdr:from>
    <xdr:to>
      <xdr:col>0</xdr:col>
      <xdr:colOff>1524000</xdr:colOff>
      <xdr:row>3</xdr:row>
      <xdr:rowOff>0</xdr:rowOff>
    </xdr:to>
    <xdr:pic>
      <xdr:nvPicPr>
        <xdr:cNvPr id="1" name="Picture 13"/>
        <xdr:cNvPicPr preferRelativeResize="1">
          <a:picLocks noChangeAspect="1"/>
        </xdr:cNvPicPr>
      </xdr:nvPicPr>
      <xdr:blipFill>
        <a:blip r:embed="rId1"/>
        <a:stretch>
          <a:fillRect/>
        </a:stretch>
      </xdr:blipFill>
      <xdr:spPr>
        <a:xfrm>
          <a:off x="276225" y="9525"/>
          <a:ext cx="1247775" cy="8382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1238250</xdr:colOff>
      <xdr:row>0</xdr:row>
      <xdr:rowOff>381000</xdr:rowOff>
    </xdr:to>
    <xdr:pic>
      <xdr:nvPicPr>
        <xdr:cNvPr id="1" name="Picture 13"/>
        <xdr:cNvPicPr preferRelativeResize="1">
          <a:picLocks noChangeAspect="1"/>
        </xdr:cNvPicPr>
      </xdr:nvPicPr>
      <xdr:blipFill>
        <a:blip r:embed="rId1"/>
        <a:stretch>
          <a:fillRect/>
        </a:stretch>
      </xdr:blipFill>
      <xdr:spPr>
        <a:xfrm>
          <a:off x="228600" y="9525"/>
          <a:ext cx="1295400" cy="371475"/>
        </a:xfrm>
        <a:prstGeom prst="rect">
          <a:avLst/>
        </a:prstGeom>
        <a:noFill/>
        <a:ln w="9525" cmpd="sng">
          <a:noFill/>
        </a:ln>
      </xdr:spPr>
    </xdr:pic>
    <xdr:clientData/>
  </xdr:twoCellAnchor>
  <xdr:twoCellAnchor editAs="oneCell">
    <xdr:from>
      <xdr:col>0</xdr:col>
      <xdr:colOff>209550</xdr:colOff>
      <xdr:row>0</xdr:row>
      <xdr:rowOff>9525</xdr:rowOff>
    </xdr:from>
    <xdr:to>
      <xdr:col>1</xdr:col>
      <xdr:colOff>1238250</xdr:colOff>
      <xdr:row>0</xdr:row>
      <xdr:rowOff>381000</xdr:rowOff>
    </xdr:to>
    <xdr:pic>
      <xdr:nvPicPr>
        <xdr:cNvPr id="2" name="Picture 13"/>
        <xdr:cNvPicPr preferRelativeResize="1">
          <a:picLocks noChangeAspect="1"/>
        </xdr:cNvPicPr>
      </xdr:nvPicPr>
      <xdr:blipFill>
        <a:blip r:embed="rId1"/>
        <a:stretch>
          <a:fillRect/>
        </a:stretch>
      </xdr:blipFill>
      <xdr:spPr>
        <a:xfrm>
          <a:off x="209550" y="9525"/>
          <a:ext cx="1314450" cy="371475"/>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1238250</xdr:colOff>
      <xdr:row>0</xdr:row>
      <xdr:rowOff>381000</xdr:rowOff>
    </xdr:to>
    <xdr:pic>
      <xdr:nvPicPr>
        <xdr:cNvPr id="3" name="Picture 13"/>
        <xdr:cNvPicPr preferRelativeResize="1">
          <a:picLocks noChangeAspect="1"/>
        </xdr:cNvPicPr>
      </xdr:nvPicPr>
      <xdr:blipFill>
        <a:blip r:embed="rId1"/>
        <a:stretch>
          <a:fillRect/>
        </a:stretch>
      </xdr:blipFill>
      <xdr:spPr>
        <a:xfrm>
          <a:off x="228600" y="9525"/>
          <a:ext cx="1295400" cy="371475"/>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1238250</xdr:colOff>
      <xdr:row>1</xdr:row>
      <xdr:rowOff>342900</xdr:rowOff>
    </xdr:to>
    <xdr:pic>
      <xdr:nvPicPr>
        <xdr:cNvPr id="4" name="Picture 13"/>
        <xdr:cNvPicPr preferRelativeResize="1">
          <a:picLocks noChangeAspect="1"/>
        </xdr:cNvPicPr>
      </xdr:nvPicPr>
      <xdr:blipFill>
        <a:blip r:embed="rId1"/>
        <a:stretch>
          <a:fillRect/>
        </a:stretch>
      </xdr:blipFill>
      <xdr:spPr>
        <a:xfrm>
          <a:off x="209550" y="28575"/>
          <a:ext cx="1314450" cy="6953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12</xdr:col>
      <xdr:colOff>552450</xdr:colOff>
      <xdr:row>2</xdr:row>
      <xdr:rowOff>133350</xdr:rowOff>
    </xdr:from>
    <xdr:to>
      <xdr:col>12</xdr:col>
      <xdr:colOff>600075</xdr:colOff>
      <xdr:row>2</xdr:row>
      <xdr:rowOff>180975</xdr:rowOff>
    </xdr:to>
    <xdr:pic>
      <xdr:nvPicPr>
        <xdr:cNvPr id="1" name="Picture 13"/>
        <xdr:cNvPicPr preferRelativeResize="1">
          <a:picLocks noChangeAspect="1"/>
        </xdr:cNvPicPr>
      </xdr:nvPicPr>
      <xdr:blipFill>
        <a:blip r:embed="rId1"/>
        <a:stretch>
          <a:fillRect/>
        </a:stretch>
      </xdr:blipFill>
      <xdr:spPr>
        <a:xfrm flipH="1">
          <a:off x="10029825" y="866775"/>
          <a:ext cx="47625" cy="47625"/>
        </a:xfrm>
        <a:prstGeom prst="rect">
          <a:avLst/>
        </a:prstGeom>
        <a:noFill/>
        <a:ln w="9525" cmpd="sng">
          <a:noFill/>
        </a:ln>
      </xdr:spPr>
    </xdr:pic>
    <xdr:clientData/>
  </xdr:twoCellAnchor>
  <xdr:twoCellAnchor editAs="oneCell">
    <xdr:from>
      <xdr:col>0</xdr:col>
      <xdr:colOff>47625</xdr:colOff>
      <xdr:row>3</xdr:row>
      <xdr:rowOff>104775</xdr:rowOff>
    </xdr:from>
    <xdr:to>
      <xdr:col>0</xdr:col>
      <xdr:colOff>1000125</xdr:colOff>
      <xdr:row>6</xdr:row>
      <xdr:rowOff>123825</xdr:rowOff>
    </xdr:to>
    <xdr:pic>
      <xdr:nvPicPr>
        <xdr:cNvPr id="2" name="Picture 13"/>
        <xdr:cNvPicPr preferRelativeResize="1">
          <a:picLocks noChangeAspect="1"/>
        </xdr:cNvPicPr>
      </xdr:nvPicPr>
      <xdr:blipFill>
        <a:blip r:embed="rId1"/>
        <a:stretch>
          <a:fillRect/>
        </a:stretch>
      </xdr:blipFill>
      <xdr:spPr>
        <a:xfrm>
          <a:off x="47625" y="1171575"/>
          <a:ext cx="952500" cy="733425"/>
        </a:xfrm>
        <a:prstGeom prst="rect">
          <a:avLst/>
        </a:prstGeom>
        <a:noFill/>
        <a:ln w="9525" cmpd="sng">
          <a:noFill/>
        </a:ln>
      </xdr:spPr>
    </xdr:pic>
    <xdr:clientData/>
  </xdr:twoCellAnchor>
  <xdr:twoCellAnchor editAs="oneCell">
    <xdr:from>
      <xdr:col>0</xdr:col>
      <xdr:colOff>47625</xdr:colOff>
      <xdr:row>19</xdr:row>
      <xdr:rowOff>104775</xdr:rowOff>
    </xdr:from>
    <xdr:to>
      <xdr:col>0</xdr:col>
      <xdr:colOff>1000125</xdr:colOff>
      <xdr:row>22</xdr:row>
      <xdr:rowOff>123825</xdr:rowOff>
    </xdr:to>
    <xdr:pic>
      <xdr:nvPicPr>
        <xdr:cNvPr id="3" name="Picture 13"/>
        <xdr:cNvPicPr preferRelativeResize="1">
          <a:picLocks noChangeAspect="1"/>
        </xdr:cNvPicPr>
      </xdr:nvPicPr>
      <xdr:blipFill>
        <a:blip r:embed="rId1"/>
        <a:stretch>
          <a:fillRect/>
        </a:stretch>
      </xdr:blipFill>
      <xdr:spPr>
        <a:xfrm>
          <a:off x="47625" y="5705475"/>
          <a:ext cx="952500" cy="733425"/>
        </a:xfrm>
        <a:prstGeom prst="rect">
          <a:avLst/>
        </a:prstGeom>
        <a:noFill/>
        <a:ln w="9525" cmpd="sng">
          <a:noFill/>
        </a:ln>
      </xdr:spPr>
    </xdr:pic>
    <xdr:clientData/>
  </xdr:twoCellAnchor>
  <xdr:twoCellAnchor editAs="oneCell">
    <xdr:from>
      <xdr:col>1</xdr:col>
      <xdr:colOff>342900</xdr:colOff>
      <xdr:row>40</xdr:row>
      <xdr:rowOff>66675</xdr:rowOff>
    </xdr:from>
    <xdr:to>
      <xdr:col>1</xdr:col>
      <xdr:colOff>390525</xdr:colOff>
      <xdr:row>40</xdr:row>
      <xdr:rowOff>123825</xdr:rowOff>
    </xdr:to>
    <xdr:pic>
      <xdr:nvPicPr>
        <xdr:cNvPr id="4" name="Picture 13"/>
        <xdr:cNvPicPr preferRelativeResize="1">
          <a:picLocks noChangeAspect="1"/>
        </xdr:cNvPicPr>
      </xdr:nvPicPr>
      <xdr:blipFill>
        <a:blip r:embed="rId1"/>
        <a:stretch>
          <a:fillRect/>
        </a:stretch>
      </xdr:blipFill>
      <xdr:spPr>
        <a:xfrm flipH="1">
          <a:off x="1390650" y="10906125"/>
          <a:ext cx="47625" cy="57150"/>
        </a:xfrm>
        <a:prstGeom prst="rect">
          <a:avLst/>
        </a:prstGeom>
        <a:noFill/>
        <a:ln w="9525" cmpd="sng">
          <a:noFill/>
        </a:ln>
      </xdr:spPr>
    </xdr:pic>
    <xdr:clientData/>
  </xdr:twoCellAnchor>
  <xdr:twoCellAnchor editAs="oneCell">
    <xdr:from>
      <xdr:col>2</xdr:col>
      <xdr:colOff>1000125</xdr:colOff>
      <xdr:row>39</xdr:row>
      <xdr:rowOff>66675</xdr:rowOff>
    </xdr:from>
    <xdr:to>
      <xdr:col>3</xdr:col>
      <xdr:colOff>9525</xdr:colOff>
      <xdr:row>39</xdr:row>
      <xdr:rowOff>114300</xdr:rowOff>
    </xdr:to>
    <xdr:pic>
      <xdr:nvPicPr>
        <xdr:cNvPr id="5" name="Picture 13"/>
        <xdr:cNvPicPr preferRelativeResize="1">
          <a:picLocks noChangeAspect="1"/>
        </xdr:cNvPicPr>
      </xdr:nvPicPr>
      <xdr:blipFill>
        <a:blip r:embed="rId1"/>
        <a:stretch>
          <a:fillRect/>
        </a:stretch>
      </xdr:blipFill>
      <xdr:spPr>
        <a:xfrm flipH="1" flipV="1">
          <a:off x="3095625" y="10715625"/>
          <a:ext cx="57150" cy="476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104775</xdr:rowOff>
    </xdr:from>
    <xdr:to>
      <xdr:col>0</xdr:col>
      <xdr:colOff>762000</xdr:colOff>
      <xdr:row>6</xdr:row>
      <xdr:rowOff>104775</xdr:rowOff>
    </xdr:to>
    <xdr:pic>
      <xdr:nvPicPr>
        <xdr:cNvPr id="1" name="Picture 13"/>
        <xdr:cNvPicPr preferRelativeResize="1">
          <a:picLocks noChangeAspect="1"/>
        </xdr:cNvPicPr>
      </xdr:nvPicPr>
      <xdr:blipFill>
        <a:blip r:embed="rId1"/>
        <a:stretch>
          <a:fillRect/>
        </a:stretch>
      </xdr:blipFill>
      <xdr:spPr>
        <a:xfrm>
          <a:off x="47625" y="1038225"/>
          <a:ext cx="714375" cy="714375"/>
        </a:xfrm>
        <a:prstGeom prst="rect">
          <a:avLst/>
        </a:prstGeom>
        <a:noFill/>
        <a:ln w="9525" cmpd="sng">
          <a:noFill/>
        </a:ln>
      </xdr:spPr>
    </xdr:pic>
    <xdr:clientData/>
  </xdr:twoCellAnchor>
  <xdr:twoCellAnchor editAs="oneCell">
    <xdr:from>
      <xdr:col>0</xdr:col>
      <xdr:colOff>47625</xdr:colOff>
      <xdr:row>20</xdr:row>
      <xdr:rowOff>104775</xdr:rowOff>
    </xdr:from>
    <xdr:to>
      <xdr:col>0</xdr:col>
      <xdr:colOff>1000125</xdr:colOff>
      <xdr:row>23</xdr:row>
      <xdr:rowOff>123825</xdr:rowOff>
    </xdr:to>
    <xdr:pic>
      <xdr:nvPicPr>
        <xdr:cNvPr id="2" name="Picture 13"/>
        <xdr:cNvPicPr preferRelativeResize="1">
          <a:picLocks noChangeAspect="1"/>
        </xdr:cNvPicPr>
      </xdr:nvPicPr>
      <xdr:blipFill>
        <a:blip r:embed="rId1"/>
        <a:stretch>
          <a:fillRect/>
        </a:stretch>
      </xdr:blipFill>
      <xdr:spPr>
        <a:xfrm>
          <a:off x="47625" y="5876925"/>
          <a:ext cx="952500" cy="733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3</xdr:row>
      <xdr:rowOff>104775</xdr:rowOff>
    </xdr:from>
    <xdr:to>
      <xdr:col>0</xdr:col>
      <xdr:colOff>762000</xdr:colOff>
      <xdr:row>6</xdr:row>
      <xdr:rowOff>114300</xdr:rowOff>
    </xdr:to>
    <xdr:pic>
      <xdr:nvPicPr>
        <xdr:cNvPr id="1" name="Picture 13"/>
        <xdr:cNvPicPr preferRelativeResize="1">
          <a:picLocks noChangeAspect="1"/>
        </xdr:cNvPicPr>
      </xdr:nvPicPr>
      <xdr:blipFill>
        <a:blip r:embed="rId1"/>
        <a:stretch>
          <a:fillRect/>
        </a:stretch>
      </xdr:blipFill>
      <xdr:spPr>
        <a:xfrm>
          <a:off x="47625" y="1104900"/>
          <a:ext cx="714375" cy="723900"/>
        </a:xfrm>
        <a:prstGeom prst="rect">
          <a:avLst/>
        </a:prstGeom>
        <a:noFill/>
        <a:ln w="9525" cmpd="sng">
          <a:noFill/>
        </a:ln>
      </xdr:spPr>
    </xdr:pic>
    <xdr:clientData/>
  </xdr:twoCellAnchor>
  <xdr:twoCellAnchor editAs="oneCell">
    <xdr:from>
      <xdr:col>0</xdr:col>
      <xdr:colOff>47625</xdr:colOff>
      <xdr:row>20</xdr:row>
      <xdr:rowOff>104775</xdr:rowOff>
    </xdr:from>
    <xdr:to>
      <xdr:col>0</xdr:col>
      <xdr:colOff>1000125</xdr:colOff>
      <xdr:row>23</xdr:row>
      <xdr:rowOff>123825</xdr:rowOff>
    </xdr:to>
    <xdr:pic>
      <xdr:nvPicPr>
        <xdr:cNvPr id="2" name="Picture 13"/>
        <xdr:cNvPicPr preferRelativeResize="1">
          <a:picLocks noChangeAspect="1"/>
        </xdr:cNvPicPr>
      </xdr:nvPicPr>
      <xdr:blipFill>
        <a:blip r:embed="rId1"/>
        <a:stretch>
          <a:fillRect/>
        </a:stretch>
      </xdr:blipFill>
      <xdr:spPr>
        <a:xfrm>
          <a:off x="47625" y="6010275"/>
          <a:ext cx="952500" cy="733425"/>
        </a:xfrm>
        <a:prstGeom prst="rect">
          <a:avLst/>
        </a:prstGeom>
        <a:noFill/>
        <a:ln w="9525" cmpd="sng">
          <a:noFill/>
        </a:ln>
      </xdr:spPr>
    </xdr:pic>
    <xdr:clientData/>
  </xdr:twoCellAnchor>
  <xdr:twoCellAnchor editAs="oneCell">
    <xdr:from>
      <xdr:col>3</xdr:col>
      <xdr:colOff>542925</xdr:colOff>
      <xdr:row>42</xdr:row>
      <xdr:rowOff>9525</xdr:rowOff>
    </xdr:from>
    <xdr:to>
      <xdr:col>3</xdr:col>
      <xdr:colOff>600075</xdr:colOff>
      <xdr:row>42</xdr:row>
      <xdr:rowOff>57150</xdr:rowOff>
    </xdr:to>
    <xdr:pic>
      <xdr:nvPicPr>
        <xdr:cNvPr id="3" name="Picture 13"/>
        <xdr:cNvPicPr preferRelativeResize="1">
          <a:picLocks noChangeAspect="1"/>
        </xdr:cNvPicPr>
      </xdr:nvPicPr>
      <xdr:blipFill>
        <a:blip r:embed="rId1"/>
        <a:stretch>
          <a:fillRect/>
        </a:stretch>
      </xdr:blipFill>
      <xdr:spPr>
        <a:xfrm flipH="1" flipV="1">
          <a:off x="3686175" y="11344275"/>
          <a:ext cx="57150" cy="47625"/>
        </a:xfrm>
        <a:prstGeom prst="rect">
          <a:avLst/>
        </a:prstGeom>
        <a:noFill/>
        <a:ln w="9525" cmpd="sng">
          <a:noFill/>
        </a:ln>
      </xdr:spPr>
    </xdr:pic>
    <xdr:clientData/>
  </xdr:twoCellAnchor>
  <xdr:twoCellAnchor editAs="oneCell">
    <xdr:from>
      <xdr:col>1</xdr:col>
      <xdr:colOff>419100</xdr:colOff>
      <xdr:row>38</xdr:row>
      <xdr:rowOff>152400</xdr:rowOff>
    </xdr:from>
    <xdr:to>
      <xdr:col>1</xdr:col>
      <xdr:colOff>476250</xdr:colOff>
      <xdr:row>39</xdr:row>
      <xdr:rowOff>9525</xdr:rowOff>
    </xdr:to>
    <xdr:pic>
      <xdr:nvPicPr>
        <xdr:cNvPr id="4" name="Picture 13"/>
        <xdr:cNvPicPr preferRelativeResize="1">
          <a:picLocks noChangeAspect="1"/>
        </xdr:cNvPicPr>
      </xdr:nvPicPr>
      <xdr:blipFill>
        <a:blip r:embed="rId1"/>
        <a:stretch>
          <a:fillRect/>
        </a:stretch>
      </xdr:blipFill>
      <xdr:spPr>
        <a:xfrm flipH="1" flipV="1">
          <a:off x="1466850" y="10725150"/>
          <a:ext cx="57150" cy="476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219075</xdr:colOff>
      <xdr:row>0</xdr:row>
      <xdr:rowOff>66675</xdr:rowOff>
    </xdr:from>
    <xdr:to>
      <xdr:col>1</xdr:col>
      <xdr:colOff>1019175</xdr:colOff>
      <xdr:row>1</xdr:row>
      <xdr:rowOff>400050</xdr:rowOff>
    </xdr:to>
    <xdr:pic>
      <xdr:nvPicPr>
        <xdr:cNvPr id="1" name="Picture 13"/>
        <xdr:cNvPicPr preferRelativeResize="1">
          <a:picLocks noChangeAspect="1"/>
        </xdr:cNvPicPr>
      </xdr:nvPicPr>
      <xdr:blipFill>
        <a:blip r:embed="rId1"/>
        <a:stretch>
          <a:fillRect/>
        </a:stretch>
      </xdr:blipFill>
      <xdr:spPr>
        <a:xfrm>
          <a:off x="219075" y="66675"/>
          <a:ext cx="1085850" cy="809625"/>
        </a:xfrm>
        <a:prstGeom prst="rect">
          <a:avLst/>
        </a:prstGeom>
        <a:noFill/>
        <a:ln w="9525" cmpd="sng">
          <a:noFill/>
        </a:ln>
      </xdr:spPr>
    </xdr:pic>
    <xdr:clientData/>
  </xdr:twoCellAnchor>
  <xdr:twoCellAnchor editAs="oneCell">
    <xdr:from>
      <xdr:col>0</xdr:col>
      <xdr:colOff>228600</xdr:colOff>
      <xdr:row>0</xdr:row>
      <xdr:rowOff>19050</xdr:rowOff>
    </xdr:from>
    <xdr:to>
      <xdr:col>1</xdr:col>
      <xdr:colOff>1028700</xdr:colOff>
      <xdr:row>1</xdr:row>
      <xdr:rowOff>428625</xdr:rowOff>
    </xdr:to>
    <xdr:pic>
      <xdr:nvPicPr>
        <xdr:cNvPr id="2" name="Picture 13"/>
        <xdr:cNvPicPr preferRelativeResize="1">
          <a:picLocks noChangeAspect="1"/>
        </xdr:cNvPicPr>
      </xdr:nvPicPr>
      <xdr:blipFill>
        <a:blip r:embed="rId1"/>
        <a:stretch>
          <a:fillRect/>
        </a:stretch>
      </xdr:blipFill>
      <xdr:spPr>
        <a:xfrm>
          <a:off x="228600" y="19050"/>
          <a:ext cx="1085850" cy="885825"/>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66675</xdr:rowOff>
    </xdr:from>
    <xdr:to>
      <xdr:col>1</xdr:col>
      <xdr:colOff>1028700</xdr:colOff>
      <xdr:row>1</xdr:row>
      <xdr:rowOff>390525</xdr:rowOff>
    </xdr:to>
    <xdr:pic>
      <xdr:nvPicPr>
        <xdr:cNvPr id="1" name="Picture 13"/>
        <xdr:cNvPicPr preferRelativeResize="1">
          <a:picLocks noChangeAspect="1"/>
        </xdr:cNvPicPr>
      </xdr:nvPicPr>
      <xdr:blipFill>
        <a:blip r:embed="rId1"/>
        <a:stretch>
          <a:fillRect/>
        </a:stretch>
      </xdr:blipFill>
      <xdr:spPr>
        <a:xfrm>
          <a:off x="228600" y="66675"/>
          <a:ext cx="1085850" cy="800100"/>
        </a:xfrm>
        <a:prstGeom prst="rect">
          <a:avLst/>
        </a:prstGeom>
        <a:noFill/>
        <a:ln w="9525" cmpd="sng">
          <a:noFill/>
        </a:ln>
      </xdr:spPr>
    </xdr:pic>
    <xdr:clientData/>
  </xdr:twoCellAnchor>
  <xdr:twoCellAnchor editAs="oneCell">
    <xdr:from>
      <xdr:col>0</xdr:col>
      <xdr:colOff>228600</xdr:colOff>
      <xdr:row>0</xdr:row>
      <xdr:rowOff>57150</xdr:rowOff>
    </xdr:from>
    <xdr:to>
      <xdr:col>1</xdr:col>
      <xdr:colOff>1028700</xdr:colOff>
      <xdr:row>1</xdr:row>
      <xdr:rowOff>466725</xdr:rowOff>
    </xdr:to>
    <xdr:pic>
      <xdr:nvPicPr>
        <xdr:cNvPr id="2" name="Picture 13"/>
        <xdr:cNvPicPr preferRelativeResize="1">
          <a:picLocks noChangeAspect="1"/>
        </xdr:cNvPicPr>
      </xdr:nvPicPr>
      <xdr:blipFill>
        <a:blip r:embed="rId1"/>
        <a:stretch>
          <a:fillRect/>
        </a:stretch>
      </xdr:blipFill>
      <xdr:spPr>
        <a:xfrm>
          <a:off x="228600" y="57150"/>
          <a:ext cx="1085850" cy="885825"/>
        </a:xfrm>
        <a:prstGeom prst="rect">
          <a:avLst/>
        </a:prstGeom>
        <a:noFill/>
        <a:ln w="9525" cmpd="sng">
          <a:noFill/>
        </a:ln>
      </xdr:spPr>
    </xdr:pic>
    <xdr:clientData/>
  </xdr:twoCellAnchor>
  <xdr:twoCellAnchor editAs="oneCell">
    <xdr:from>
      <xdr:col>12</xdr:col>
      <xdr:colOff>552450</xdr:colOff>
      <xdr:row>3</xdr:row>
      <xdr:rowOff>495300</xdr:rowOff>
    </xdr:from>
    <xdr:to>
      <xdr:col>12</xdr:col>
      <xdr:colOff>619125</xdr:colOff>
      <xdr:row>3</xdr:row>
      <xdr:rowOff>561975</xdr:rowOff>
    </xdr:to>
    <xdr:pic>
      <xdr:nvPicPr>
        <xdr:cNvPr id="3" name="Picture 13"/>
        <xdr:cNvPicPr preferRelativeResize="1">
          <a:picLocks noChangeAspect="1"/>
        </xdr:cNvPicPr>
      </xdr:nvPicPr>
      <xdr:blipFill>
        <a:blip r:embed="rId1"/>
        <a:stretch>
          <a:fillRect/>
        </a:stretch>
      </xdr:blipFill>
      <xdr:spPr>
        <a:xfrm flipH="1" flipV="1">
          <a:off x="10782300" y="1781175"/>
          <a:ext cx="66675" cy="66675"/>
        </a:xfrm>
        <a:prstGeom prst="rect">
          <a:avLst/>
        </a:prstGeom>
        <a:noFill/>
        <a:ln w="9525" cmpd="sng">
          <a:noFill/>
        </a:ln>
      </xdr:spPr>
    </xdr:pic>
    <xdr:clientData/>
  </xdr:twoCellAnchor>
  <xdr:twoCellAnchor editAs="oneCell">
    <xdr:from>
      <xdr:col>13</xdr:col>
      <xdr:colOff>247650</xdr:colOff>
      <xdr:row>3</xdr:row>
      <xdr:rowOff>152400</xdr:rowOff>
    </xdr:from>
    <xdr:to>
      <xdr:col>13</xdr:col>
      <xdr:colOff>304800</xdr:colOff>
      <xdr:row>3</xdr:row>
      <xdr:rowOff>219075</xdr:rowOff>
    </xdr:to>
    <xdr:pic>
      <xdr:nvPicPr>
        <xdr:cNvPr id="4" name="Picture 13"/>
        <xdr:cNvPicPr preferRelativeResize="1">
          <a:picLocks noChangeAspect="1"/>
        </xdr:cNvPicPr>
      </xdr:nvPicPr>
      <xdr:blipFill>
        <a:blip r:embed="rId1"/>
        <a:stretch>
          <a:fillRect/>
        </a:stretch>
      </xdr:blipFill>
      <xdr:spPr>
        <a:xfrm flipV="1">
          <a:off x="11239500" y="1438275"/>
          <a:ext cx="57150" cy="66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2"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428625</xdr:rowOff>
    </xdr:to>
    <xdr:pic>
      <xdr:nvPicPr>
        <xdr:cNvPr id="2" name="Picture 13"/>
        <xdr:cNvPicPr preferRelativeResize="1">
          <a:picLocks noChangeAspect="1"/>
        </xdr:cNvPicPr>
      </xdr:nvPicPr>
      <xdr:blipFill>
        <a:blip r:embed="rId1"/>
        <a:stretch>
          <a:fillRect/>
        </a:stretch>
      </xdr:blipFill>
      <xdr:spPr>
        <a:xfrm>
          <a:off x="209550" y="28575"/>
          <a:ext cx="1085850" cy="876300"/>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228600</xdr:colOff>
      <xdr:row>0</xdr:row>
      <xdr:rowOff>9525</xdr:rowOff>
    </xdr:from>
    <xdr:to>
      <xdr:col>1</xdr:col>
      <xdr:colOff>1028700</xdr:colOff>
      <xdr:row>1</xdr:row>
      <xdr:rowOff>333375</xdr:rowOff>
    </xdr:to>
    <xdr:pic>
      <xdr:nvPicPr>
        <xdr:cNvPr id="1"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9525</xdr:rowOff>
    </xdr:from>
    <xdr:to>
      <xdr:col>1</xdr:col>
      <xdr:colOff>1009650</xdr:colOff>
      <xdr:row>1</xdr:row>
      <xdr:rowOff>428625</xdr:rowOff>
    </xdr:to>
    <xdr:pic>
      <xdr:nvPicPr>
        <xdr:cNvPr id="2" name="Picture 13"/>
        <xdr:cNvPicPr preferRelativeResize="1">
          <a:picLocks noChangeAspect="1"/>
        </xdr:cNvPicPr>
      </xdr:nvPicPr>
      <xdr:blipFill>
        <a:blip r:embed="rId1"/>
        <a:stretch>
          <a:fillRect/>
        </a:stretch>
      </xdr:blipFill>
      <xdr:spPr>
        <a:xfrm>
          <a:off x="209550" y="9525"/>
          <a:ext cx="1085850" cy="895350"/>
        </a:xfrm>
        <a:prstGeom prst="rect">
          <a:avLst/>
        </a:prstGeom>
        <a:noFill/>
        <a:ln w="9525" cmpd="sng">
          <a:noFill/>
        </a:ln>
      </xdr:spPr>
    </xdr:pic>
    <xdr:clientData/>
  </xdr:twoCellAnchor>
  <xdr:twoCellAnchor editAs="oneCell">
    <xdr:from>
      <xdr:col>0</xdr:col>
      <xdr:colOff>228600</xdr:colOff>
      <xdr:row>0</xdr:row>
      <xdr:rowOff>9525</xdr:rowOff>
    </xdr:from>
    <xdr:to>
      <xdr:col>1</xdr:col>
      <xdr:colOff>1028700</xdr:colOff>
      <xdr:row>1</xdr:row>
      <xdr:rowOff>333375</xdr:rowOff>
    </xdr:to>
    <xdr:pic>
      <xdr:nvPicPr>
        <xdr:cNvPr id="3" name="Picture 13"/>
        <xdr:cNvPicPr preferRelativeResize="1">
          <a:picLocks noChangeAspect="1"/>
        </xdr:cNvPicPr>
      </xdr:nvPicPr>
      <xdr:blipFill>
        <a:blip r:embed="rId1"/>
        <a:stretch>
          <a:fillRect/>
        </a:stretch>
      </xdr:blipFill>
      <xdr:spPr>
        <a:xfrm>
          <a:off x="228600" y="9525"/>
          <a:ext cx="1085850" cy="800100"/>
        </a:xfrm>
        <a:prstGeom prst="rect">
          <a:avLst/>
        </a:prstGeom>
        <a:noFill/>
        <a:ln w="9525" cmpd="sng">
          <a:noFill/>
        </a:ln>
      </xdr:spPr>
    </xdr:pic>
    <xdr:clientData/>
  </xdr:twoCellAnchor>
  <xdr:twoCellAnchor editAs="oneCell">
    <xdr:from>
      <xdr:col>0</xdr:col>
      <xdr:colOff>209550</xdr:colOff>
      <xdr:row>0</xdr:row>
      <xdr:rowOff>28575</xdr:rowOff>
    </xdr:from>
    <xdr:to>
      <xdr:col>1</xdr:col>
      <xdr:colOff>1009650</xdr:colOff>
      <xdr:row>1</xdr:row>
      <xdr:rowOff>390525</xdr:rowOff>
    </xdr:to>
    <xdr:pic>
      <xdr:nvPicPr>
        <xdr:cNvPr id="4" name="Picture 13"/>
        <xdr:cNvPicPr preferRelativeResize="1">
          <a:picLocks noChangeAspect="1"/>
        </xdr:cNvPicPr>
      </xdr:nvPicPr>
      <xdr:blipFill>
        <a:blip r:embed="rId1"/>
        <a:stretch>
          <a:fillRect/>
        </a:stretch>
      </xdr:blipFill>
      <xdr:spPr>
        <a:xfrm>
          <a:off x="209550" y="28575"/>
          <a:ext cx="1085850" cy="8382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47625</xdr:rowOff>
    </xdr:from>
    <xdr:to>
      <xdr:col>1</xdr:col>
      <xdr:colOff>962025</xdr:colOff>
      <xdr:row>1</xdr:row>
      <xdr:rowOff>371475</xdr:rowOff>
    </xdr:to>
    <xdr:pic>
      <xdr:nvPicPr>
        <xdr:cNvPr id="1" name="Picture 13"/>
        <xdr:cNvPicPr preferRelativeResize="1">
          <a:picLocks noChangeAspect="1"/>
        </xdr:cNvPicPr>
      </xdr:nvPicPr>
      <xdr:blipFill>
        <a:blip r:embed="rId1"/>
        <a:stretch>
          <a:fillRect/>
        </a:stretch>
      </xdr:blipFill>
      <xdr:spPr>
        <a:xfrm>
          <a:off x="161925" y="47625"/>
          <a:ext cx="1085850" cy="800100"/>
        </a:xfrm>
        <a:prstGeom prst="rect">
          <a:avLst/>
        </a:prstGeom>
        <a:noFill/>
        <a:ln w="9525" cmpd="sng">
          <a:noFill/>
        </a:ln>
      </xdr:spPr>
    </xdr:pic>
    <xdr:clientData/>
  </xdr:twoCellAnchor>
  <xdr:twoCellAnchor editAs="oneCell">
    <xdr:from>
      <xdr:col>12</xdr:col>
      <xdr:colOff>0</xdr:colOff>
      <xdr:row>0</xdr:row>
      <xdr:rowOff>295275</xdr:rowOff>
    </xdr:from>
    <xdr:to>
      <xdr:col>12</xdr:col>
      <xdr:colOff>57150</xdr:colOff>
      <xdr:row>0</xdr:row>
      <xdr:rowOff>342900</xdr:rowOff>
    </xdr:to>
    <xdr:pic>
      <xdr:nvPicPr>
        <xdr:cNvPr id="2" name="Picture 13"/>
        <xdr:cNvPicPr preferRelativeResize="1">
          <a:picLocks noChangeAspect="1"/>
        </xdr:cNvPicPr>
      </xdr:nvPicPr>
      <xdr:blipFill>
        <a:blip r:embed="rId1"/>
        <a:stretch>
          <a:fillRect/>
        </a:stretch>
      </xdr:blipFill>
      <xdr:spPr>
        <a:xfrm flipV="1">
          <a:off x="10229850" y="295275"/>
          <a:ext cx="57150" cy="47625"/>
        </a:xfrm>
        <a:prstGeom prst="rect">
          <a:avLst/>
        </a:prstGeom>
        <a:noFill/>
        <a:ln w="9525" cmpd="sng">
          <a:noFill/>
        </a:ln>
      </xdr:spPr>
    </xdr:pic>
    <xdr:clientData/>
  </xdr:twoCellAnchor>
  <xdr:twoCellAnchor editAs="oneCell">
    <xdr:from>
      <xdr:col>12</xdr:col>
      <xdr:colOff>0</xdr:colOff>
      <xdr:row>0</xdr:row>
      <xdr:rowOff>409575</xdr:rowOff>
    </xdr:from>
    <xdr:to>
      <xdr:col>12</xdr:col>
      <xdr:colOff>66675</xdr:colOff>
      <xdr:row>0</xdr:row>
      <xdr:rowOff>457200</xdr:rowOff>
    </xdr:to>
    <xdr:pic>
      <xdr:nvPicPr>
        <xdr:cNvPr id="3" name="Picture 13"/>
        <xdr:cNvPicPr preferRelativeResize="1">
          <a:picLocks noChangeAspect="1"/>
        </xdr:cNvPicPr>
      </xdr:nvPicPr>
      <xdr:blipFill>
        <a:blip r:embed="rId1"/>
        <a:stretch>
          <a:fillRect/>
        </a:stretch>
      </xdr:blipFill>
      <xdr:spPr>
        <a:xfrm flipH="1" flipV="1">
          <a:off x="10229850" y="409575"/>
          <a:ext cx="66675" cy="47625"/>
        </a:xfrm>
        <a:prstGeom prst="rect">
          <a:avLst/>
        </a:prstGeom>
        <a:noFill/>
        <a:ln w="9525" cmpd="sng">
          <a:noFill/>
        </a:ln>
      </xdr:spPr>
    </xdr:pic>
    <xdr:clientData/>
  </xdr:twoCellAnchor>
  <xdr:twoCellAnchor editAs="oneCell">
    <xdr:from>
      <xdr:col>12</xdr:col>
      <xdr:colOff>0</xdr:colOff>
      <xdr:row>0</xdr:row>
      <xdr:rowOff>447675</xdr:rowOff>
    </xdr:from>
    <xdr:to>
      <xdr:col>12</xdr:col>
      <xdr:colOff>57150</xdr:colOff>
      <xdr:row>1</xdr:row>
      <xdr:rowOff>19050</xdr:rowOff>
    </xdr:to>
    <xdr:pic>
      <xdr:nvPicPr>
        <xdr:cNvPr id="4" name="Picture 13"/>
        <xdr:cNvPicPr preferRelativeResize="1">
          <a:picLocks noChangeAspect="1"/>
        </xdr:cNvPicPr>
      </xdr:nvPicPr>
      <xdr:blipFill>
        <a:blip r:embed="rId1"/>
        <a:stretch>
          <a:fillRect/>
        </a:stretch>
      </xdr:blipFill>
      <xdr:spPr>
        <a:xfrm>
          <a:off x="10229850" y="447675"/>
          <a:ext cx="57150" cy="476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28575</xdr:rowOff>
    </xdr:from>
    <xdr:to>
      <xdr:col>1</xdr:col>
      <xdr:colOff>1009650</xdr:colOff>
      <xdr:row>1</xdr:row>
      <xdr:rowOff>457200</xdr:rowOff>
    </xdr:to>
    <xdr:pic>
      <xdr:nvPicPr>
        <xdr:cNvPr id="1" name="Picture 13"/>
        <xdr:cNvPicPr preferRelativeResize="1">
          <a:picLocks noChangeAspect="1"/>
        </xdr:cNvPicPr>
      </xdr:nvPicPr>
      <xdr:blipFill>
        <a:blip r:embed="rId1"/>
        <a:stretch>
          <a:fillRect/>
        </a:stretch>
      </xdr:blipFill>
      <xdr:spPr>
        <a:xfrm>
          <a:off x="209550" y="28575"/>
          <a:ext cx="1085850" cy="904875"/>
        </a:xfrm>
        <a:prstGeom prst="rect">
          <a:avLst/>
        </a:prstGeom>
        <a:noFill/>
        <a:ln w="9525" cmpd="sng">
          <a:noFill/>
        </a:ln>
      </xdr:spPr>
    </xdr:pic>
    <xdr:clientData/>
  </xdr:twoCellAnchor>
  <xdr:twoCellAnchor editAs="oneCell">
    <xdr:from>
      <xdr:col>12</xdr:col>
      <xdr:colOff>266700</xdr:colOff>
      <xdr:row>5</xdr:row>
      <xdr:rowOff>247650</xdr:rowOff>
    </xdr:from>
    <xdr:to>
      <xdr:col>12</xdr:col>
      <xdr:colOff>333375</xdr:colOff>
      <xdr:row>6</xdr:row>
      <xdr:rowOff>9525</xdr:rowOff>
    </xdr:to>
    <xdr:pic>
      <xdr:nvPicPr>
        <xdr:cNvPr id="2" name="Picture 13"/>
        <xdr:cNvPicPr preferRelativeResize="1">
          <a:picLocks noChangeAspect="1"/>
        </xdr:cNvPicPr>
      </xdr:nvPicPr>
      <xdr:blipFill>
        <a:blip r:embed="rId1"/>
        <a:stretch>
          <a:fillRect/>
        </a:stretch>
      </xdr:blipFill>
      <xdr:spPr>
        <a:xfrm flipV="1">
          <a:off x="10591800" y="2085975"/>
          <a:ext cx="66675" cy="47625"/>
        </a:xfrm>
        <a:prstGeom prst="rect">
          <a:avLst/>
        </a:prstGeom>
        <a:noFill/>
        <a:ln w="9525" cmpd="sng">
          <a:noFill/>
        </a:ln>
      </xdr:spPr>
    </xdr:pic>
    <xdr:clientData/>
  </xdr:twoCellAnchor>
  <xdr:twoCellAnchor editAs="oneCell">
    <xdr:from>
      <xdr:col>12</xdr:col>
      <xdr:colOff>257175</xdr:colOff>
      <xdr:row>5</xdr:row>
      <xdr:rowOff>238125</xdr:rowOff>
    </xdr:from>
    <xdr:to>
      <xdr:col>12</xdr:col>
      <xdr:colOff>314325</xdr:colOff>
      <xdr:row>5</xdr:row>
      <xdr:rowOff>285750</xdr:rowOff>
    </xdr:to>
    <xdr:pic>
      <xdr:nvPicPr>
        <xdr:cNvPr id="3" name="Picture 13"/>
        <xdr:cNvPicPr preferRelativeResize="1">
          <a:picLocks noChangeAspect="1"/>
        </xdr:cNvPicPr>
      </xdr:nvPicPr>
      <xdr:blipFill>
        <a:blip r:embed="rId1"/>
        <a:stretch>
          <a:fillRect/>
        </a:stretch>
      </xdr:blipFill>
      <xdr:spPr>
        <a:xfrm flipV="1">
          <a:off x="10582275" y="2076450"/>
          <a:ext cx="57150" cy="476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209550</xdr:colOff>
      <xdr:row>0</xdr:row>
      <xdr:rowOff>57150</xdr:rowOff>
    </xdr:from>
    <xdr:to>
      <xdr:col>1</xdr:col>
      <xdr:colOff>1009650</xdr:colOff>
      <xdr:row>1</xdr:row>
      <xdr:rowOff>381000</xdr:rowOff>
    </xdr:to>
    <xdr:pic>
      <xdr:nvPicPr>
        <xdr:cNvPr id="1" name="Picture 13"/>
        <xdr:cNvPicPr preferRelativeResize="1">
          <a:picLocks noChangeAspect="1"/>
        </xdr:cNvPicPr>
      </xdr:nvPicPr>
      <xdr:blipFill>
        <a:blip r:embed="rId1"/>
        <a:stretch>
          <a:fillRect/>
        </a:stretch>
      </xdr:blipFill>
      <xdr:spPr>
        <a:xfrm>
          <a:off x="209550" y="57150"/>
          <a:ext cx="1085850" cy="752475"/>
        </a:xfrm>
        <a:prstGeom prst="rect">
          <a:avLst/>
        </a:prstGeom>
        <a:noFill/>
        <a:ln w="9525" cmpd="sng">
          <a:noFill/>
        </a:ln>
      </xdr:spPr>
    </xdr:pic>
    <xdr:clientData/>
  </xdr:twoCellAnchor>
  <xdr:twoCellAnchor editAs="oneCell">
    <xdr:from>
      <xdr:col>14</xdr:col>
      <xdr:colOff>0</xdr:colOff>
      <xdr:row>2</xdr:row>
      <xdr:rowOff>57150</xdr:rowOff>
    </xdr:from>
    <xdr:to>
      <xdr:col>14</xdr:col>
      <xdr:colOff>66675</xdr:colOff>
      <xdr:row>2</xdr:row>
      <xdr:rowOff>104775</xdr:rowOff>
    </xdr:to>
    <xdr:pic>
      <xdr:nvPicPr>
        <xdr:cNvPr id="2" name="Picture 13"/>
        <xdr:cNvPicPr preferRelativeResize="1">
          <a:picLocks noChangeAspect="1"/>
        </xdr:cNvPicPr>
      </xdr:nvPicPr>
      <xdr:blipFill>
        <a:blip r:embed="rId1"/>
        <a:stretch>
          <a:fillRect/>
        </a:stretch>
      </xdr:blipFill>
      <xdr:spPr>
        <a:xfrm flipV="1">
          <a:off x="11087100" y="914400"/>
          <a:ext cx="66675" cy="47625"/>
        </a:xfrm>
        <a:prstGeom prst="rect">
          <a:avLst/>
        </a:prstGeom>
        <a:noFill/>
        <a:ln w="9525" cmpd="sng">
          <a:noFill/>
        </a:ln>
      </xdr:spPr>
    </xdr:pic>
    <xdr:clientData/>
  </xdr:twoCellAnchor>
  <xdr:twoCellAnchor editAs="oneCell">
    <xdr:from>
      <xdr:col>14</xdr:col>
      <xdr:colOff>0</xdr:colOff>
      <xdr:row>2</xdr:row>
      <xdr:rowOff>85725</xdr:rowOff>
    </xdr:from>
    <xdr:to>
      <xdr:col>14</xdr:col>
      <xdr:colOff>0</xdr:colOff>
      <xdr:row>2</xdr:row>
      <xdr:rowOff>85725</xdr:rowOff>
    </xdr:to>
    <xdr:pic>
      <xdr:nvPicPr>
        <xdr:cNvPr id="3" name="Picture 13"/>
        <xdr:cNvPicPr preferRelativeResize="1">
          <a:picLocks noChangeAspect="1"/>
        </xdr:cNvPicPr>
      </xdr:nvPicPr>
      <xdr:blipFill>
        <a:blip r:embed="rId1"/>
        <a:stretch>
          <a:fillRect/>
        </a:stretch>
      </xdr:blipFill>
      <xdr:spPr>
        <a:xfrm flipV="1">
          <a:off x="11087100" y="942975"/>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SUS\Downloads\1_Crit_EDT_2023-24(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ASUS\Downloads\3_Crit_EDT_Tigy.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Mr%20Edine\AppData\Local\Packages\Microsoft.MicrosoftEdge_8wekyb3d8bbwe\TempState\Downloads\1_Crit_EDT_2018-19%2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MREDIN~1\AppData\Local\Temp\ENGAGEMENT%20MAGDUNOISE%20modifie_1er_Crit_Adul_10m_Precis_2017-18-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Users\Mr%20Edine\AppData\Local\Temp\1er_Crit_Adul_10m_Precis_stand_vit_2017-18%20TIGY.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Users\Mr%20Edine\AppData\Local\Temp\1er_Crit_Adul_10m_Precis_stand_vit_2017-18%20U.S.O..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MREDIN~1\AppData\Local\Temp\1er_Crit_Adul_10m_Precis_stand_vit_2017-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er crit. EdT"/>
      <sheetName val="1er Crit."/>
      <sheetName val="2ème Crit."/>
      <sheetName val="3ème Crit."/>
      <sheetName val="4ème Crit."/>
    </sheetNames>
    <sheetDataSet>
      <sheetData sheetId="0">
        <row r="4">
          <cell r="K4" t="str">
            <v>162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3 crit. EdT"/>
      <sheetName val="1er Crit."/>
      <sheetName val="2ème Crit."/>
      <sheetName val="3ème Crit."/>
      <sheetName val="4ème Crit."/>
    </sheetNames>
    <sheetDataSet>
      <sheetData sheetId="0">
        <row r="4">
          <cell r="K4" t="str">
            <v>170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s>
    <sheetDataSet>
      <sheetData sheetId="0">
        <row r="4">
          <cell r="K4" t="str">
            <v>287</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002</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170</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276</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1er crit.10m"/>
      <sheetName val="1er Crit."/>
      <sheetName val="2ème Crit."/>
      <sheetName val="3ème Crit."/>
      <sheetName val="4ème Crit."/>
      <sheetName val="1er crit.std"/>
      <sheetName val="1er crit.vit"/>
    </sheetNames>
    <sheetDataSet>
      <sheetData sheetId="0">
        <row r="4">
          <cell r="K4" t="str">
            <v>274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9"/>
  <sheetViews>
    <sheetView zoomScalePageLayoutView="0" workbookViewId="0" topLeftCell="A10">
      <selection activeCell="A5" sqref="A5:A19"/>
    </sheetView>
  </sheetViews>
  <sheetFormatPr defaultColWidth="11.421875" defaultRowHeight="15"/>
  <cols>
    <col min="1" max="1" width="91.28125" style="215" customWidth="1"/>
  </cols>
  <sheetData>
    <row r="1" ht="26.25">
      <c r="A1" s="216" t="s">
        <v>372</v>
      </c>
    </row>
    <row r="5" ht="18.75">
      <c r="A5" s="219" t="s">
        <v>366</v>
      </c>
    </row>
    <row r="6" ht="18.75">
      <c r="A6" s="219"/>
    </row>
    <row r="7" ht="56.25">
      <c r="A7" s="219" t="s">
        <v>368</v>
      </c>
    </row>
    <row r="8" ht="18.75">
      <c r="A8" s="219"/>
    </row>
    <row r="9" ht="18.75">
      <c r="A9" s="219" t="s">
        <v>367</v>
      </c>
    </row>
    <row r="10" ht="18.75">
      <c r="A10" s="219"/>
    </row>
    <row r="11" ht="37.5">
      <c r="A11" s="219" t="s">
        <v>374</v>
      </c>
    </row>
    <row r="12" ht="18.75">
      <c r="A12" s="219"/>
    </row>
    <row r="13" ht="56.25">
      <c r="A13" s="219" t="s">
        <v>370</v>
      </c>
    </row>
    <row r="14" ht="18.75">
      <c r="A14" s="219"/>
    </row>
    <row r="15" ht="56.25">
      <c r="A15" s="219" t="s">
        <v>369</v>
      </c>
    </row>
    <row r="16" ht="18.75">
      <c r="A16" s="219"/>
    </row>
    <row r="17" ht="75">
      <c r="A17" s="219" t="s">
        <v>373</v>
      </c>
    </row>
    <row r="18" ht="18.75">
      <c r="A18" s="219"/>
    </row>
    <row r="19" ht="18.75">
      <c r="A19" s="219" t="s">
        <v>371</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K24"/>
  <sheetViews>
    <sheetView zoomScalePageLayoutView="0" workbookViewId="0" topLeftCell="A1">
      <selection activeCell="O7" sqref="O7"/>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11" width="14.28125" style="1" customWidth="1"/>
  </cols>
  <sheetData>
    <row r="1" spans="1:11" s="10" customFormat="1" ht="37.5" customHeight="1">
      <c r="A1" s="520"/>
      <c r="B1" s="521"/>
      <c r="C1" s="524" t="s">
        <v>14</v>
      </c>
      <c r="D1" s="525"/>
      <c r="E1" s="525"/>
      <c r="F1" s="525"/>
      <c r="G1" s="525"/>
      <c r="H1" s="525"/>
      <c r="I1" s="525"/>
      <c r="J1" s="525"/>
      <c r="K1" s="526"/>
    </row>
    <row r="2" spans="1:11" ht="37.5" customHeight="1">
      <c r="A2" s="522"/>
      <c r="B2" s="523"/>
      <c r="C2" s="545" t="s">
        <v>335</v>
      </c>
      <c r="D2" s="545"/>
      <c r="E2" s="545"/>
      <c r="F2" s="55" t="s">
        <v>228</v>
      </c>
      <c r="G2" s="55" t="s">
        <v>121</v>
      </c>
      <c r="H2" s="55" t="s">
        <v>312</v>
      </c>
      <c r="I2" s="527" t="s">
        <v>316</v>
      </c>
      <c r="J2" s="527"/>
      <c r="K2" s="527"/>
    </row>
    <row r="3" spans="1:11" ht="15.75">
      <c r="A3" s="541" t="s">
        <v>318</v>
      </c>
      <c r="B3" s="541"/>
      <c r="C3" s="107" t="s">
        <v>7</v>
      </c>
      <c r="D3" s="542" t="s">
        <v>28</v>
      </c>
      <c r="E3" s="543"/>
      <c r="F3" s="107" t="s">
        <v>313</v>
      </c>
      <c r="G3" s="107" t="s">
        <v>311</v>
      </c>
      <c r="H3" s="107">
        <v>2017</v>
      </c>
      <c r="I3" s="542" t="s">
        <v>315</v>
      </c>
      <c r="J3" s="544"/>
      <c r="K3" s="543"/>
    </row>
    <row r="4" spans="1:11" s="20" customFormat="1" ht="31.5">
      <c r="A4" s="18"/>
      <c r="B4" s="19" t="s">
        <v>0</v>
      </c>
      <c r="C4" s="19" t="s">
        <v>1</v>
      </c>
      <c r="D4" s="19" t="s">
        <v>2</v>
      </c>
      <c r="E4" s="19" t="s">
        <v>3</v>
      </c>
      <c r="F4" s="19" t="s">
        <v>270</v>
      </c>
      <c r="G4" s="19" t="s">
        <v>123</v>
      </c>
      <c r="H4" s="19" t="s">
        <v>122</v>
      </c>
      <c r="I4" s="105" t="s">
        <v>11</v>
      </c>
      <c r="J4" s="528" t="s">
        <v>12</v>
      </c>
      <c r="K4" s="529"/>
    </row>
    <row r="5" spans="1:11" ht="22.5" customHeight="1">
      <c r="A5" s="16">
        <v>1</v>
      </c>
      <c r="B5" s="165"/>
      <c r="C5" s="166"/>
      <c r="D5" s="167"/>
      <c r="E5" s="168"/>
      <c r="F5" s="155"/>
      <c r="G5" s="29"/>
      <c r="H5" s="29"/>
      <c r="I5" s="29"/>
      <c r="J5" s="539"/>
      <c r="K5" s="540"/>
    </row>
    <row r="6" spans="1:11" ht="22.5" customHeight="1">
      <c r="A6" s="16">
        <v>2</v>
      </c>
      <c r="B6" s="147"/>
      <c r="C6" s="148"/>
      <c r="D6" s="149"/>
      <c r="E6" s="150"/>
      <c r="F6" s="56"/>
      <c r="G6" s="3"/>
      <c r="H6" s="3"/>
      <c r="I6" s="3"/>
      <c r="J6" s="457"/>
      <c r="K6" s="534"/>
    </row>
    <row r="7" spans="1:11" ht="22.5" customHeight="1">
      <c r="A7" s="16">
        <v>3</v>
      </c>
      <c r="B7" s="137"/>
      <c r="C7" s="138"/>
      <c r="D7" s="139"/>
      <c r="E7" s="140"/>
      <c r="F7" s="155"/>
      <c r="G7" s="29"/>
      <c r="H7" s="29"/>
      <c r="I7" s="29"/>
      <c r="J7" s="539"/>
      <c r="K7" s="540"/>
    </row>
    <row r="8" spans="1:11" ht="22.5" customHeight="1">
      <c r="A8" s="16">
        <v>4</v>
      </c>
      <c r="B8" s="151"/>
      <c r="C8" s="152"/>
      <c r="D8" s="153"/>
      <c r="E8" s="154"/>
      <c r="F8" s="56"/>
      <c r="G8" s="3"/>
      <c r="H8" s="3"/>
      <c r="I8" s="3"/>
      <c r="J8" s="457"/>
      <c r="K8" s="534"/>
    </row>
    <row r="9" spans="1:11" ht="22.5" customHeight="1">
      <c r="A9" s="16">
        <v>5</v>
      </c>
      <c r="B9" s="141"/>
      <c r="C9" s="142"/>
      <c r="D9" s="143"/>
      <c r="E9" s="144"/>
      <c r="F9" s="155"/>
      <c r="G9" s="29"/>
      <c r="H9" s="29"/>
      <c r="I9" s="29"/>
      <c r="J9" s="539"/>
      <c r="K9" s="540"/>
    </row>
    <row r="10" spans="1:11" ht="22.5" customHeight="1">
      <c r="A10" s="16">
        <v>6</v>
      </c>
      <c r="B10" s="3"/>
      <c r="C10" s="3"/>
      <c r="D10" s="3"/>
      <c r="E10" s="3"/>
      <c r="F10" s="56"/>
      <c r="G10" s="3"/>
      <c r="H10" s="3"/>
      <c r="I10" s="3"/>
      <c r="J10" s="457"/>
      <c r="K10" s="534"/>
    </row>
    <row r="11" spans="1:11" ht="22.5" customHeight="1">
      <c r="A11" s="16">
        <v>7</v>
      </c>
      <c r="B11" s="29"/>
      <c r="C11" s="29"/>
      <c r="D11" s="29"/>
      <c r="E11" s="29"/>
      <c r="F11" s="155"/>
      <c r="G11" s="29"/>
      <c r="H11" s="29"/>
      <c r="I11" s="29"/>
      <c r="J11" s="539"/>
      <c r="K11" s="540"/>
    </row>
    <row r="12" spans="1:11" ht="22.5" customHeight="1">
      <c r="A12" s="16">
        <v>8</v>
      </c>
      <c r="B12" s="3"/>
      <c r="C12" s="3"/>
      <c r="D12" s="3"/>
      <c r="E12" s="3"/>
      <c r="F12" s="56"/>
      <c r="G12" s="3"/>
      <c r="H12" s="3"/>
      <c r="I12" s="3"/>
      <c r="J12" s="457"/>
      <c r="K12" s="534"/>
    </row>
    <row r="13" spans="1:11" ht="22.5" customHeight="1">
      <c r="A13" s="16">
        <v>9</v>
      </c>
      <c r="B13" s="29"/>
      <c r="C13" s="29"/>
      <c r="D13" s="29"/>
      <c r="E13" s="29"/>
      <c r="F13" s="155"/>
      <c r="G13" s="29"/>
      <c r="H13" s="29"/>
      <c r="I13" s="29"/>
      <c r="J13" s="539"/>
      <c r="K13" s="540"/>
    </row>
    <row r="14" spans="1:11" ht="22.5" customHeight="1">
      <c r="A14" s="16">
        <v>10</v>
      </c>
      <c r="B14" s="3"/>
      <c r="C14" s="3"/>
      <c r="D14" s="3"/>
      <c r="E14" s="3"/>
      <c r="F14" s="56"/>
      <c r="G14" s="3"/>
      <c r="H14" s="3"/>
      <c r="I14" s="3"/>
      <c r="J14" s="457"/>
      <c r="K14" s="534"/>
    </row>
    <row r="15" spans="1:11" ht="22.5" customHeight="1">
      <c r="A15" s="16">
        <v>11</v>
      </c>
      <c r="B15" s="29"/>
      <c r="C15" s="29"/>
      <c r="D15" s="29"/>
      <c r="E15" s="29"/>
      <c r="F15" s="155"/>
      <c r="G15" s="29"/>
      <c r="H15" s="29"/>
      <c r="I15" s="29"/>
      <c r="J15" s="539"/>
      <c r="K15" s="540"/>
    </row>
    <row r="16" spans="1:11" ht="22.5" customHeight="1">
      <c r="A16" s="16">
        <v>12</v>
      </c>
      <c r="B16" s="3"/>
      <c r="C16" s="3"/>
      <c r="D16" s="3"/>
      <c r="E16" s="3"/>
      <c r="F16" s="56"/>
      <c r="G16" s="3"/>
      <c r="H16" s="3"/>
      <c r="I16" s="3"/>
      <c r="J16" s="457"/>
      <c r="K16" s="534"/>
    </row>
    <row r="17" spans="1:11" ht="22.5" customHeight="1">
      <c r="A17" s="16">
        <v>13</v>
      </c>
      <c r="B17" s="29"/>
      <c r="C17" s="29"/>
      <c r="D17" s="29"/>
      <c r="E17" s="29"/>
      <c r="F17" s="155"/>
      <c r="G17" s="29"/>
      <c r="H17" s="29"/>
      <c r="I17" s="29"/>
      <c r="J17" s="539"/>
      <c r="K17" s="540"/>
    </row>
    <row r="18" spans="1:11" ht="22.5" customHeight="1">
      <c r="A18" s="16">
        <v>14</v>
      </c>
      <c r="B18" s="3"/>
      <c r="C18" s="3"/>
      <c r="D18" s="3"/>
      <c r="E18" s="3"/>
      <c r="F18" s="56"/>
      <c r="G18" s="3"/>
      <c r="H18" s="3"/>
      <c r="I18" s="3"/>
      <c r="J18" s="457"/>
      <c r="K18" s="534"/>
    </row>
    <row r="19" spans="1:11" ht="22.5" customHeight="1">
      <c r="A19" s="16">
        <v>15</v>
      </c>
      <c r="B19" s="29"/>
      <c r="C19" s="29"/>
      <c r="D19" s="29"/>
      <c r="E19" s="29"/>
      <c r="F19" s="155"/>
      <c r="G19" s="29"/>
      <c r="H19" s="29"/>
      <c r="I19" s="29"/>
      <c r="J19" s="539"/>
      <c r="K19" s="540"/>
    </row>
    <row r="20" spans="1:11" ht="22.5" customHeight="1">
      <c r="A20" s="16">
        <v>16</v>
      </c>
      <c r="B20" s="78"/>
      <c r="C20" s="79"/>
      <c r="D20" s="80"/>
      <c r="E20" s="81"/>
      <c r="F20" s="12"/>
      <c r="G20" s="3"/>
      <c r="H20" s="3"/>
      <c r="I20" s="3"/>
      <c r="J20" s="457"/>
      <c r="K20" s="534"/>
    </row>
    <row r="21" spans="1:11" ht="22.5" customHeight="1">
      <c r="A21" s="16">
        <v>17</v>
      </c>
      <c r="B21" s="156"/>
      <c r="C21" s="156"/>
      <c r="D21" s="143"/>
      <c r="E21" s="144"/>
      <c r="F21" s="155"/>
      <c r="G21" s="29"/>
      <c r="H21" s="29"/>
      <c r="I21" s="29"/>
      <c r="J21" s="539"/>
      <c r="K21" s="540"/>
    </row>
    <row r="22" spans="1:11" ht="22.5" customHeight="1">
      <c r="A22" s="16">
        <v>18</v>
      </c>
      <c r="B22" s="46"/>
      <c r="C22" s="47"/>
      <c r="D22" s="48"/>
      <c r="E22" s="49"/>
      <c r="F22" s="56"/>
      <c r="G22" s="3"/>
      <c r="H22" s="3"/>
      <c r="I22" s="3"/>
      <c r="J22" s="457"/>
      <c r="K22" s="534"/>
    </row>
    <row r="23" spans="1:11" ht="22.5" customHeight="1">
      <c r="A23" s="16">
        <v>19</v>
      </c>
      <c r="B23" s="157"/>
      <c r="C23" s="156"/>
      <c r="D23" s="143"/>
      <c r="E23" s="144"/>
      <c r="F23" s="155"/>
      <c r="G23" s="29"/>
      <c r="H23" s="29"/>
      <c r="I23" s="29"/>
      <c r="J23" s="539"/>
      <c r="K23" s="540"/>
    </row>
    <row r="24" spans="1:11" ht="22.5" customHeight="1">
      <c r="A24" s="16">
        <v>20</v>
      </c>
      <c r="B24" s="46"/>
      <c r="C24" s="47"/>
      <c r="D24" s="48"/>
      <c r="E24" s="49"/>
      <c r="F24" s="56"/>
      <c r="G24" s="3"/>
      <c r="H24" s="3"/>
      <c r="I24" s="3"/>
      <c r="J24" s="432"/>
      <c r="K24" s="432"/>
    </row>
  </sheetData>
  <sheetProtection/>
  <mergeCells count="28">
    <mergeCell ref="J24:K24"/>
    <mergeCell ref="J22:K22"/>
    <mergeCell ref="J23:K23"/>
    <mergeCell ref="J20:K20"/>
    <mergeCell ref="J21:K21"/>
    <mergeCell ref="J18:K18"/>
    <mergeCell ref="J19:K19"/>
    <mergeCell ref="J16:K16"/>
    <mergeCell ref="J17:K17"/>
    <mergeCell ref="J14:K14"/>
    <mergeCell ref="J15:K15"/>
    <mergeCell ref="J12:K12"/>
    <mergeCell ref="J13:K13"/>
    <mergeCell ref="J10:K10"/>
    <mergeCell ref="J11:K11"/>
    <mergeCell ref="J8:K8"/>
    <mergeCell ref="J9:K9"/>
    <mergeCell ref="J6:K6"/>
    <mergeCell ref="J7:K7"/>
    <mergeCell ref="C1:K1"/>
    <mergeCell ref="A3:B3"/>
    <mergeCell ref="J4:K4"/>
    <mergeCell ref="J5:K5"/>
    <mergeCell ref="I2:K2"/>
    <mergeCell ref="A1:B2"/>
    <mergeCell ref="D3:E3"/>
    <mergeCell ref="I3:K3"/>
    <mergeCell ref="C2:E2"/>
  </mergeCells>
  <dataValidations count="2">
    <dataValidation type="list" operator="equal" allowBlank="1" sqref="E20:E24 E8 E5">
      <formula1>"CG,Je,Da,Pro,Hon,Exc"</formula1>
    </dataValidation>
    <dataValidation type="list" operator="equal" allowBlank="1" sqref="E6:E7 E9">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dimension ref="A1:L26"/>
  <sheetViews>
    <sheetView zoomScalePageLayoutView="0" workbookViewId="0" topLeftCell="A1">
      <selection activeCell="R2" sqref="R2"/>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9.28125" style="1" customWidth="1"/>
    <col min="10" max="10" width="5.00390625" style="1" customWidth="1"/>
    <col min="11" max="12" width="14.28125" style="1" customWidth="1"/>
  </cols>
  <sheetData>
    <row r="1" spans="1:12" s="10" customFormat="1" ht="33.75" customHeight="1">
      <c r="A1" s="520"/>
      <c r="B1" s="521"/>
      <c r="C1" s="524" t="s">
        <v>14</v>
      </c>
      <c r="D1" s="525"/>
      <c r="E1" s="525"/>
      <c r="F1" s="525"/>
      <c r="G1" s="525"/>
      <c r="H1" s="525"/>
      <c r="I1" s="525"/>
      <c r="J1" s="525"/>
      <c r="K1" s="525"/>
      <c r="L1" s="526"/>
    </row>
    <row r="2" spans="1:12" ht="33.75" customHeight="1">
      <c r="A2" s="522"/>
      <c r="B2" s="523"/>
      <c r="C2" s="527" t="s">
        <v>271</v>
      </c>
      <c r="D2" s="527"/>
      <c r="E2" s="527"/>
      <c r="F2" s="55" t="s">
        <v>228</v>
      </c>
      <c r="G2" s="55" t="s">
        <v>121</v>
      </c>
      <c r="H2" s="55" t="s">
        <v>229</v>
      </c>
      <c r="I2" s="527" t="s">
        <v>231</v>
      </c>
      <c r="J2" s="527"/>
      <c r="K2" s="527"/>
      <c r="L2" s="527"/>
    </row>
    <row r="3" spans="1:12" ht="15.75">
      <c r="A3" s="519" t="s">
        <v>268</v>
      </c>
      <c r="B3" s="519"/>
      <c r="C3" s="6" t="s">
        <v>272</v>
      </c>
      <c r="D3" s="481" t="s">
        <v>28</v>
      </c>
      <c r="E3" s="483"/>
      <c r="F3" s="6">
        <v>8</v>
      </c>
      <c r="G3" s="6" t="s">
        <v>230</v>
      </c>
      <c r="H3" s="6">
        <v>2017</v>
      </c>
      <c r="I3" s="481" t="s">
        <v>269</v>
      </c>
      <c r="J3" s="482"/>
      <c r="K3" s="482"/>
      <c r="L3" s="483"/>
    </row>
    <row r="4" spans="1:12" ht="31.5">
      <c r="A4" s="18"/>
      <c r="B4" s="19" t="s">
        <v>0</v>
      </c>
      <c r="C4" s="19" t="s">
        <v>1</v>
      </c>
      <c r="D4" s="19" t="s">
        <v>2</v>
      </c>
      <c r="E4" s="19" t="s">
        <v>3</v>
      </c>
      <c r="F4" s="19" t="s">
        <v>270</v>
      </c>
      <c r="G4" s="19" t="s">
        <v>123</v>
      </c>
      <c r="H4" s="19" t="s">
        <v>122</v>
      </c>
      <c r="I4" s="548" t="s">
        <v>11</v>
      </c>
      <c r="J4" s="549"/>
      <c r="K4" s="528" t="s">
        <v>12</v>
      </c>
      <c r="L4" s="529"/>
    </row>
    <row r="5" spans="1:12" ht="21" customHeight="1">
      <c r="A5" s="16">
        <v>1</v>
      </c>
      <c r="B5" s="76" t="s">
        <v>255</v>
      </c>
      <c r="C5" s="60" t="s">
        <v>256</v>
      </c>
      <c r="D5" s="65" t="str">
        <f>'[4]1er crit.10m'!$K$4</f>
        <v>002</v>
      </c>
      <c r="E5" s="60" t="s">
        <v>254</v>
      </c>
      <c r="F5" s="5" t="s">
        <v>307</v>
      </c>
      <c r="G5" s="5"/>
      <c r="H5" s="5"/>
      <c r="I5" s="5"/>
      <c r="J5" s="38"/>
      <c r="K5" s="546"/>
      <c r="L5" s="547"/>
    </row>
    <row r="6" spans="1:12" ht="21" customHeight="1">
      <c r="A6" s="16">
        <v>2</v>
      </c>
      <c r="B6" s="102" t="s">
        <v>299</v>
      </c>
      <c r="C6" s="54" t="s">
        <v>265</v>
      </c>
      <c r="D6" s="66" t="s">
        <v>300</v>
      </c>
      <c r="E6" s="54" t="s">
        <v>243</v>
      </c>
      <c r="F6" s="40" t="s">
        <v>307</v>
      </c>
      <c r="G6" s="37"/>
      <c r="H6" s="12"/>
      <c r="I6" s="3"/>
      <c r="J6" s="39"/>
      <c r="K6" s="457"/>
      <c r="L6" s="534"/>
    </row>
    <row r="7" spans="1:12" ht="21" customHeight="1">
      <c r="A7" s="16">
        <v>3</v>
      </c>
      <c r="B7" s="57" t="s">
        <v>245</v>
      </c>
      <c r="C7" s="58" t="s">
        <v>246</v>
      </c>
      <c r="D7" s="59" t="s">
        <v>233</v>
      </c>
      <c r="E7" s="58" t="s">
        <v>242</v>
      </c>
      <c r="F7" s="5" t="s">
        <v>307</v>
      </c>
      <c r="G7" s="5"/>
      <c r="H7" s="5"/>
      <c r="I7" s="5"/>
      <c r="J7" s="38"/>
      <c r="K7" s="546"/>
      <c r="L7" s="547"/>
    </row>
    <row r="8" spans="1:12" ht="21" customHeight="1">
      <c r="A8" s="16">
        <v>4</v>
      </c>
      <c r="B8" s="54" t="s">
        <v>85</v>
      </c>
      <c r="C8" s="54" t="s">
        <v>282</v>
      </c>
      <c r="D8" s="66" t="s">
        <v>298</v>
      </c>
      <c r="E8" s="54" t="s">
        <v>253</v>
      </c>
      <c r="F8" s="12" t="s">
        <v>307</v>
      </c>
      <c r="G8" s="3"/>
      <c r="H8" s="3"/>
      <c r="I8" s="3"/>
      <c r="J8" s="39"/>
      <c r="K8" s="457"/>
      <c r="L8" s="534"/>
    </row>
    <row r="9" spans="1:12" ht="21" customHeight="1">
      <c r="A9" s="16">
        <v>5</v>
      </c>
      <c r="B9" s="99" t="s">
        <v>278</v>
      </c>
      <c r="C9" s="100" t="s">
        <v>279</v>
      </c>
      <c r="D9" s="101" t="s">
        <v>275</v>
      </c>
      <c r="E9" s="100"/>
      <c r="F9" s="5" t="s">
        <v>307</v>
      </c>
      <c r="G9" s="5"/>
      <c r="H9" s="5"/>
      <c r="I9" s="5"/>
      <c r="J9" s="38"/>
      <c r="K9" s="546"/>
      <c r="L9" s="547"/>
    </row>
    <row r="10" spans="1:12" ht="21" customHeight="1">
      <c r="A10" s="16">
        <v>6</v>
      </c>
      <c r="B10" s="103" t="s">
        <v>276</v>
      </c>
      <c r="C10" s="71" t="s">
        <v>277</v>
      </c>
      <c r="D10" s="72" t="s">
        <v>275</v>
      </c>
      <c r="E10" s="71" t="s">
        <v>251</v>
      </c>
      <c r="F10" s="3" t="s">
        <v>307</v>
      </c>
      <c r="G10" s="3"/>
      <c r="H10" s="3"/>
      <c r="I10" s="3"/>
      <c r="J10" s="39"/>
      <c r="K10" s="457"/>
      <c r="L10" s="534"/>
    </row>
    <row r="11" spans="1:12" ht="21" customHeight="1">
      <c r="A11" s="16">
        <v>7</v>
      </c>
      <c r="B11" s="76" t="s">
        <v>302</v>
      </c>
      <c r="C11" s="60" t="s">
        <v>303</v>
      </c>
      <c r="D11" s="65" t="s">
        <v>304</v>
      </c>
      <c r="E11" s="60" t="s">
        <v>247</v>
      </c>
      <c r="F11" s="5" t="s">
        <v>307</v>
      </c>
      <c r="G11" s="5"/>
      <c r="H11" s="5"/>
      <c r="I11" s="5"/>
      <c r="J11" s="38"/>
      <c r="K11" s="546"/>
      <c r="L11" s="547"/>
    </row>
    <row r="12" spans="1:12" ht="21" customHeight="1">
      <c r="A12" s="16">
        <v>8</v>
      </c>
      <c r="B12" s="102" t="s">
        <v>266</v>
      </c>
      <c r="C12" s="54" t="s">
        <v>267</v>
      </c>
      <c r="D12" s="66" t="str">
        <f>'[5]1er crit.10m'!$K$4</f>
        <v>170</v>
      </c>
      <c r="E12" s="54" t="s">
        <v>244</v>
      </c>
      <c r="F12" s="3" t="s">
        <v>307</v>
      </c>
      <c r="G12" s="3"/>
      <c r="H12" s="3"/>
      <c r="I12" s="3"/>
      <c r="J12" s="39"/>
      <c r="K12" s="457"/>
      <c r="L12" s="534"/>
    </row>
    <row r="13" spans="1:12" ht="21" customHeight="1">
      <c r="A13" s="16">
        <v>9</v>
      </c>
      <c r="B13" s="76" t="s">
        <v>286</v>
      </c>
      <c r="C13" s="76" t="s">
        <v>287</v>
      </c>
      <c r="D13" s="76">
        <v>274</v>
      </c>
      <c r="E13" s="76" t="s">
        <v>247</v>
      </c>
      <c r="F13" s="5" t="s">
        <v>307</v>
      </c>
      <c r="G13" s="5"/>
      <c r="H13" s="5"/>
      <c r="I13" s="5"/>
      <c r="J13" s="38"/>
      <c r="K13" s="546"/>
      <c r="L13" s="547"/>
    </row>
    <row r="14" spans="1:12" ht="21" customHeight="1">
      <c r="A14" s="16">
        <v>10</v>
      </c>
      <c r="B14" s="102" t="s">
        <v>288</v>
      </c>
      <c r="C14" s="102" t="s">
        <v>175</v>
      </c>
      <c r="D14" s="102">
        <v>274</v>
      </c>
      <c r="E14" s="102" t="s">
        <v>254</v>
      </c>
      <c r="F14" s="3" t="s">
        <v>307</v>
      </c>
      <c r="G14" s="3"/>
      <c r="H14" s="3"/>
      <c r="I14" s="3"/>
      <c r="J14" s="39"/>
      <c r="K14" s="457"/>
      <c r="L14" s="534"/>
    </row>
    <row r="15" spans="1:12" ht="21" customHeight="1">
      <c r="A15" s="16">
        <v>11</v>
      </c>
      <c r="B15" s="76" t="s">
        <v>260</v>
      </c>
      <c r="C15" s="60" t="s">
        <v>261</v>
      </c>
      <c r="D15" s="65" t="str">
        <f>'[6]1er crit.10m'!$K$4</f>
        <v>276</v>
      </c>
      <c r="E15" s="60" t="s">
        <v>254</v>
      </c>
      <c r="F15" s="5" t="s">
        <v>307</v>
      </c>
      <c r="G15" s="5"/>
      <c r="H15" s="5"/>
      <c r="I15" s="5"/>
      <c r="J15" s="38"/>
      <c r="K15" s="546"/>
      <c r="L15" s="547"/>
    </row>
    <row r="16" spans="1:12" ht="21" customHeight="1">
      <c r="A16" s="16">
        <v>12</v>
      </c>
      <c r="B16" s="102" t="s">
        <v>262</v>
      </c>
      <c r="C16" s="54" t="s">
        <v>263</v>
      </c>
      <c r="D16" s="66" t="str">
        <f>'[6]1er crit.10m'!$K$4</f>
        <v>276</v>
      </c>
      <c r="E16" s="54" t="s">
        <v>264</v>
      </c>
      <c r="F16" s="3" t="s">
        <v>307</v>
      </c>
      <c r="G16" s="3"/>
      <c r="H16" s="3"/>
      <c r="I16" s="3"/>
      <c r="J16" s="39"/>
      <c r="K16" s="457"/>
      <c r="L16" s="534"/>
    </row>
    <row r="17" spans="1:12" ht="21" customHeight="1">
      <c r="A17" s="16">
        <v>13</v>
      </c>
      <c r="B17" s="76" t="s">
        <v>257</v>
      </c>
      <c r="C17" s="60" t="s">
        <v>258</v>
      </c>
      <c r="D17" s="65" t="str">
        <f>'[6]1er crit.10m'!$K$4</f>
        <v>276</v>
      </c>
      <c r="E17" s="60" t="s">
        <v>251</v>
      </c>
      <c r="F17" s="5" t="s">
        <v>307</v>
      </c>
      <c r="G17" s="5"/>
      <c r="H17" s="5"/>
      <c r="I17" s="5"/>
      <c r="J17" s="38"/>
      <c r="K17" s="546"/>
      <c r="L17" s="547"/>
    </row>
    <row r="18" spans="1:12" ht="21" customHeight="1">
      <c r="A18" s="16">
        <v>14</v>
      </c>
      <c r="B18" s="46" t="s">
        <v>142</v>
      </c>
      <c r="C18" s="47" t="s">
        <v>293</v>
      </c>
      <c r="D18" s="48" t="str">
        <f>'[7]1er crit.10m'!$K$4</f>
        <v>274</v>
      </c>
      <c r="E18" s="49" t="s">
        <v>259</v>
      </c>
      <c r="F18" s="3" t="s">
        <v>243</v>
      </c>
      <c r="G18" s="3"/>
      <c r="H18" s="3"/>
      <c r="I18" s="3"/>
      <c r="J18" s="39"/>
      <c r="K18" s="457"/>
      <c r="L18" s="534"/>
    </row>
    <row r="19" spans="1:12" ht="21" customHeight="1">
      <c r="A19" s="16">
        <v>15</v>
      </c>
      <c r="B19" s="61" t="s">
        <v>291</v>
      </c>
      <c r="C19" s="62" t="s">
        <v>292</v>
      </c>
      <c r="D19" s="63" t="str">
        <f>'[7]1er crit.10m'!$K$4</f>
        <v>274</v>
      </c>
      <c r="E19" s="64" t="s">
        <v>253</v>
      </c>
      <c r="F19" s="5" t="s">
        <v>243</v>
      </c>
      <c r="G19" s="5"/>
      <c r="H19" s="5"/>
      <c r="I19" s="5"/>
      <c r="J19" s="38"/>
      <c r="K19" s="546"/>
      <c r="L19" s="547"/>
    </row>
    <row r="20" spans="1:12" ht="21" customHeight="1">
      <c r="A20" s="16">
        <v>16</v>
      </c>
      <c r="B20" s="46" t="s">
        <v>296</v>
      </c>
      <c r="C20" s="47" t="s">
        <v>297</v>
      </c>
      <c r="D20" s="48" t="s">
        <v>295</v>
      </c>
      <c r="E20" s="49" t="s">
        <v>247</v>
      </c>
      <c r="F20" s="3" t="s">
        <v>243</v>
      </c>
      <c r="G20" s="3"/>
      <c r="H20" s="3"/>
      <c r="I20" s="3"/>
      <c r="J20" s="39"/>
      <c r="K20" s="457"/>
      <c r="L20" s="534"/>
    </row>
    <row r="21" spans="1:12" ht="21" customHeight="1">
      <c r="A21" s="16">
        <v>17</v>
      </c>
      <c r="B21" s="99" t="s">
        <v>290</v>
      </c>
      <c r="C21" s="100" t="s">
        <v>305</v>
      </c>
      <c r="D21" s="101" t="s">
        <v>275</v>
      </c>
      <c r="E21" s="100" t="s">
        <v>242</v>
      </c>
      <c r="F21" s="5" t="s">
        <v>243</v>
      </c>
      <c r="G21" s="5"/>
      <c r="H21" s="5"/>
      <c r="I21" s="5"/>
      <c r="J21" s="38"/>
      <c r="K21" s="546"/>
      <c r="L21" s="547"/>
    </row>
    <row r="22" spans="1:12" ht="21" customHeight="1">
      <c r="A22" s="16">
        <v>18</v>
      </c>
      <c r="B22" s="71" t="s">
        <v>278</v>
      </c>
      <c r="C22" s="71" t="s">
        <v>280</v>
      </c>
      <c r="D22" s="72" t="s">
        <v>275</v>
      </c>
      <c r="E22" s="71" t="s">
        <v>251</v>
      </c>
      <c r="F22" s="3" t="s">
        <v>243</v>
      </c>
      <c r="G22" s="3"/>
      <c r="H22" s="3"/>
      <c r="I22" s="3"/>
      <c r="J22" s="39"/>
      <c r="K22" s="457"/>
      <c r="L22" s="534"/>
    </row>
    <row r="23" spans="1:12" ht="21" customHeight="1">
      <c r="A23" s="16">
        <v>19</v>
      </c>
      <c r="B23" s="58" t="s">
        <v>240</v>
      </c>
      <c r="C23" s="58" t="s">
        <v>241</v>
      </c>
      <c r="D23" s="59" t="s">
        <v>233</v>
      </c>
      <c r="E23" s="58" t="s">
        <v>242</v>
      </c>
      <c r="F23" s="5" t="s">
        <v>243</v>
      </c>
      <c r="G23" s="5"/>
      <c r="H23" s="5"/>
      <c r="I23" s="5"/>
      <c r="J23" s="38"/>
      <c r="K23" s="546"/>
      <c r="L23" s="547"/>
    </row>
    <row r="24" spans="1:12" ht="21" customHeight="1">
      <c r="A24" s="16">
        <v>20</v>
      </c>
      <c r="B24" s="102" t="s">
        <v>249</v>
      </c>
      <c r="C24" s="54" t="s">
        <v>250</v>
      </c>
      <c r="D24" s="66" t="str">
        <f>'[4]1er crit.10m'!$K$4</f>
        <v>002</v>
      </c>
      <c r="E24" s="54" t="s">
        <v>251</v>
      </c>
      <c r="F24" s="3" t="s">
        <v>243</v>
      </c>
      <c r="G24" s="3"/>
      <c r="H24" s="3"/>
      <c r="I24" s="3"/>
      <c r="J24" s="3"/>
      <c r="K24" s="432"/>
      <c r="L24" s="432"/>
    </row>
    <row r="25" spans="1:12" ht="21" customHeight="1">
      <c r="A25" s="104">
        <v>21</v>
      </c>
      <c r="B25" s="76" t="s">
        <v>273</v>
      </c>
      <c r="C25" s="60" t="s">
        <v>274</v>
      </c>
      <c r="D25" s="65" t="str">
        <f>'[4]1er crit.10m'!$K$4</f>
        <v>002</v>
      </c>
      <c r="E25" s="60" t="s">
        <v>264</v>
      </c>
      <c r="F25" s="5" t="s">
        <v>243</v>
      </c>
      <c r="G25" s="5"/>
      <c r="H25" s="5"/>
      <c r="I25" s="5"/>
      <c r="J25" s="5"/>
      <c r="K25" s="550"/>
      <c r="L25" s="551"/>
    </row>
    <row r="26" spans="1:12" ht="21" customHeight="1">
      <c r="A26" s="16">
        <v>22</v>
      </c>
      <c r="B26" s="102" t="s">
        <v>289</v>
      </c>
      <c r="C26" s="54" t="s">
        <v>281</v>
      </c>
      <c r="D26" s="66" t="s">
        <v>306</v>
      </c>
      <c r="E26" s="54"/>
      <c r="F26" s="3" t="s">
        <v>243</v>
      </c>
      <c r="G26" s="3"/>
      <c r="H26" s="3"/>
      <c r="I26" s="3"/>
      <c r="J26" s="3"/>
      <c r="K26" s="552"/>
      <c r="L26" s="553"/>
    </row>
  </sheetData>
  <sheetProtection/>
  <mergeCells count="31">
    <mergeCell ref="K25:L25"/>
    <mergeCell ref="K26:L26"/>
    <mergeCell ref="K4:L4"/>
    <mergeCell ref="K5:L5"/>
    <mergeCell ref="K6:L6"/>
    <mergeCell ref="K7:L7"/>
    <mergeCell ref="K10:L10"/>
    <mergeCell ref="K11:L11"/>
    <mergeCell ref="K12:L12"/>
    <mergeCell ref="K13:L13"/>
    <mergeCell ref="K14:L14"/>
    <mergeCell ref="K15:L15"/>
    <mergeCell ref="K16:L16"/>
    <mergeCell ref="K17:L17"/>
    <mergeCell ref="K23:L23"/>
    <mergeCell ref="K24:L24"/>
    <mergeCell ref="A1:B2"/>
    <mergeCell ref="C1:L1"/>
    <mergeCell ref="A3:B3"/>
    <mergeCell ref="I2:L2"/>
    <mergeCell ref="D3:E3"/>
    <mergeCell ref="I4:J4"/>
    <mergeCell ref="I3:L3"/>
    <mergeCell ref="C2:E2"/>
    <mergeCell ref="K8:L8"/>
    <mergeCell ref="K9:L9"/>
    <mergeCell ref="K18:L18"/>
    <mergeCell ref="K19:L19"/>
    <mergeCell ref="K20:L20"/>
    <mergeCell ref="K21:L21"/>
    <mergeCell ref="K22:L22"/>
  </mergeCells>
  <dataValidations count="1">
    <dataValidation type="list" operator="equal" allowBlank="1" sqref="E15:E20 E24:E26 E5:E6 E11:E12 E8">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12.xml><?xml version="1.0" encoding="utf-8"?>
<worksheet xmlns="http://schemas.openxmlformats.org/spreadsheetml/2006/main" xmlns:r="http://schemas.openxmlformats.org/officeDocument/2006/relationships">
  <dimension ref="A4:F50"/>
  <sheetViews>
    <sheetView zoomScalePageLayoutView="0" workbookViewId="0" topLeftCell="A1">
      <selection activeCell="I26" sqref="I26"/>
    </sheetView>
  </sheetViews>
  <sheetFormatPr defaultColWidth="11.421875" defaultRowHeight="15"/>
  <cols>
    <col min="1" max="1" width="5.7109375" style="2" customWidth="1"/>
    <col min="2" max="3" width="18.57421875" style="1" customWidth="1"/>
    <col min="4" max="5" width="15.7109375" style="1" customWidth="1"/>
    <col min="6" max="6" width="25.7109375" style="1" customWidth="1"/>
  </cols>
  <sheetData>
    <row r="4" spans="2:3" ht="15">
      <c r="B4" s="8"/>
      <c r="C4" s="8"/>
    </row>
    <row r="5" spans="1:6" ht="15.75">
      <c r="A5" s="424"/>
      <c r="B5" s="6" t="s">
        <v>0</v>
      </c>
      <c r="C5" s="6" t="s">
        <v>2</v>
      </c>
      <c r="D5" s="6" t="s">
        <v>9</v>
      </c>
      <c r="E5" s="424" t="s">
        <v>11</v>
      </c>
      <c r="F5" s="424" t="s">
        <v>12</v>
      </c>
    </row>
    <row r="6" spans="1:6" ht="15.75">
      <c r="A6" s="424"/>
      <c r="B6" s="6" t="s">
        <v>1</v>
      </c>
      <c r="C6" s="6" t="s">
        <v>3</v>
      </c>
      <c r="D6" s="6" t="s">
        <v>10</v>
      </c>
      <c r="E6" s="424"/>
      <c r="F6" s="424"/>
    </row>
    <row r="7" spans="1:6" ht="15">
      <c r="A7" s="432">
        <v>1</v>
      </c>
      <c r="B7" s="5"/>
      <c r="C7" s="5"/>
      <c r="D7" s="5"/>
      <c r="E7" s="554"/>
      <c r="F7" s="554"/>
    </row>
    <row r="8" spans="1:6" ht="15">
      <c r="A8" s="432"/>
      <c r="B8" s="5"/>
      <c r="C8" s="5"/>
      <c r="D8" s="5"/>
      <c r="E8" s="554"/>
      <c r="F8" s="554"/>
    </row>
    <row r="9" spans="1:6" ht="15">
      <c r="A9" s="432">
        <v>2</v>
      </c>
      <c r="B9" s="3"/>
      <c r="C9" s="3"/>
      <c r="D9" s="3"/>
      <c r="E9" s="432"/>
      <c r="F9" s="432"/>
    </row>
    <row r="10" spans="1:6" ht="15">
      <c r="A10" s="432"/>
      <c r="B10" s="3"/>
      <c r="C10" s="3"/>
      <c r="D10" s="3"/>
      <c r="E10" s="432"/>
      <c r="F10" s="432"/>
    </row>
    <row r="11" spans="1:6" ht="15">
      <c r="A11" s="432">
        <v>3</v>
      </c>
      <c r="B11" s="5"/>
      <c r="C11" s="5"/>
      <c r="D11" s="5"/>
      <c r="E11" s="554"/>
      <c r="F11" s="554"/>
    </row>
    <row r="12" spans="1:6" ht="15">
      <c r="A12" s="432"/>
      <c r="B12" s="5"/>
      <c r="C12" s="5"/>
      <c r="D12" s="5"/>
      <c r="E12" s="554"/>
      <c r="F12" s="554"/>
    </row>
    <row r="13" spans="1:6" ht="15">
      <c r="A13" s="432">
        <v>4</v>
      </c>
      <c r="B13" s="3"/>
      <c r="C13" s="3"/>
      <c r="D13" s="3"/>
      <c r="E13" s="432"/>
      <c r="F13" s="432"/>
    </row>
    <row r="14" spans="1:6" ht="15">
      <c r="A14" s="432"/>
      <c r="B14" s="3"/>
      <c r="C14" s="3"/>
      <c r="D14" s="3"/>
      <c r="E14" s="432"/>
      <c r="F14" s="432"/>
    </row>
    <row r="15" spans="1:6" ht="15">
      <c r="A15" s="432">
        <v>5</v>
      </c>
      <c r="B15" s="5"/>
      <c r="C15" s="5"/>
      <c r="D15" s="5"/>
      <c r="E15" s="554"/>
      <c r="F15" s="554"/>
    </row>
    <row r="16" spans="1:6" ht="15">
      <c r="A16" s="432"/>
      <c r="B16" s="5"/>
      <c r="C16" s="5"/>
      <c r="D16" s="5"/>
      <c r="E16" s="554"/>
      <c r="F16" s="554"/>
    </row>
    <row r="17" spans="1:6" ht="15">
      <c r="A17" s="432">
        <v>6</v>
      </c>
      <c r="B17" s="3"/>
      <c r="C17" s="3"/>
      <c r="D17" s="3"/>
      <c r="E17" s="432"/>
      <c r="F17" s="432"/>
    </row>
    <row r="18" spans="1:6" ht="15">
      <c r="A18" s="432"/>
      <c r="B18" s="3"/>
      <c r="C18" s="3"/>
      <c r="D18" s="3"/>
      <c r="E18" s="432"/>
      <c r="F18" s="432"/>
    </row>
    <row r="19" spans="1:6" ht="15">
      <c r="A19" s="432">
        <v>7</v>
      </c>
      <c r="B19" s="5"/>
      <c r="C19" s="5"/>
      <c r="D19" s="5"/>
      <c r="E19" s="554"/>
      <c r="F19" s="554"/>
    </row>
    <row r="20" spans="1:6" ht="15">
      <c r="A20" s="432"/>
      <c r="B20" s="5"/>
      <c r="C20" s="5"/>
      <c r="D20" s="5"/>
      <c r="E20" s="554"/>
      <c r="F20" s="554"/>
    </row>
    <row r="21" spans="1:6" ht="15">
      <c r="A21" s="432">
        <v>8</v>
      </c>
      <c r="B21" s="3"/>
      <c r="C21" s="3"/>
      <c r="D21" s="3"/>
      <c r="E21" s="432"/>
      <c r="F21" s="432"/>
    </row>
    <row r="22" spans="1:6" ht="15">
      <c r="A22" s="432"/>
      <c r="B22" s="3"/>
      <c r="C22" s="3"/>
      <c r="D22" s="3"/>
      <c r="E22" s="432"/>
      <c r="F22" s="432"/>
    </row>
    <row r="23" spans="1:6" ht="15">
      <c r="A23" s="432">
        <v>9</v>
      </c>
      <c r="B23" s="5"/>
      <c r="C23" s="5"/>
      <c r="D23" s="5"/>
      <c r="E23" s="554"/>
      <c r="F23" s="554"/>
    </row>
    <row r="24" spans="1:6" ht="15">
      <c r="A24" s="432"/>
      <c r="B24" s="5"/>
      <c r="C24" s="5"/>
      <c r="D24" s="5"/>
      <c r="E24" s="554"/>
      <c r="F24" s="554"/>
    </row>
    <row r="25" spans="1:6" ht="15">
      <c r="A25" s="432">
        <v>10</v>
      </c>
      <c r="B25" s="3"/>
      <c r="C25" s="3"/>
      <c r="D25" s="3"/>
      <c r="E25" s="432"/>
      <c r="F25" s="432"/>
    </row>
    <row r="26" spans="1:6" ht="15">
      <c r="A26" s="432"/>
      <c r="B26" s="3"/>
      <c r="C26" s="3"/>
      <c r="D26" s="3"/>
      <c r="E26" s="432"/>
      <c r="F26" s="432"/>
    </row>
    <row r="27" spans="1:6" ht="15">
      <c r="A27" s="432">
        <v>11</v>
      </c>
      <c r="B27" s="5"/>
      <c r="C27" s="5"/>
      <c r="D27" s="5"/>
      <c r="E27" s="554"/>
      <c r="F27" s="554"/>
    </row>
    <row r="28" spans="1:6" ht="15">
      <c r="A28" s="432"/>
      <c r="B28" s="5"/>
      <c r="C28" s="5"/>
      <c r="D28" s="5"/>
      <c r="E28" s="554"/>
      <c r="F28" s="554"/>
    </row>
    <row r="29" spans="1:6" ht="15">
      <c r="A29" s="432">
        <v>12</v>
      </c>
      <c r="B29" s="3"/>
      <c r="C29" s="3"/>
      <c r="D29" s="3"/>
      <c r="E29" s="432"/>
      <c r="F29" s="432"/>
    </row>
    <row r="30" spans="1:6" ht="15">
      <c r="A30" s="432"/>
      <c r="B30" s="3"/>
      <c r="C30" s="3"/>
      <c r="D30" s="3"/>
      <c r="E30" s="432"/>
      <c r="F30" s="432"/>
    </row>
    <row r="31" spans="1:6" ht="15">
      <c r="A31" s="432">
        <v>13</v>
      </c>
      <c r="B31" s="5"/>
      <c r="C31" s="5"/>
      <c r="D31" s="5"/>
      <c r="E31" s="554"/>
      <c r="F31" s="554"/>
    </row>
    <row r="32" spans="1:6" ht="15">
      <c r="A32" s="432"/>
      <c r="B32" s="5"/>
      <c r="C32" s="5"/>
      <c r="D32" s="5"/>
      <c r="E32" s="554"/>
      <c r="F32" s="554"/>
    </row>
    <row r="33" spans="1:6" ht="15">
      <c r="A33" s="432">
        <v>14</v>
      </c>
      <c r="B33" s="3"/>
      <c r="C33" s="3"/>
      <c r="D33" s="3"/>
      <c r="E33" s="432"/>
      <c r="F33" s="432"/>
    </row>
    <row r="34" spans="1:6" ht="15">
      <c r="A34" s="432"/>
      <c r="B34" s="3"/>
      <c r="C34" s="3"/>
      <c r="D34" s="3"/>
      <c r="E34" s="432"/>
      <c r="F34" s="432"/>
    </row>
    <row r="35" spans="1:6" ht="15">
      <c r="A35" s="432">
        <v>15</v>
      </c>
      <c r="B35" s="5"/>
      <c r="C35" s="5"/>
      <c r="D35" s="5"/>
      <c r="E35" s="554"/>
      <c r="F35" s="554"/>
    </row>
    <row r="36" spans="1:6" ht="15">
      <c r="A36" s="432"/>
      <c r="B36" s="5"/>
      <c r="C36" s="5"/>
      <c r="D36" s="5"/>
      <c r="E36" s="554"/>
      <c r="F36" s="554"/>
    </row>
    <row r="37" spans="1:6" ht="15">
      <c r="A37" s="432">
        <v>16</v>
      </c>
      <c r="B37" s="3"/>
      <c r="C37" s="3"/>
      <c r="D37" s="3"/>
      <c r="E37" s="432"/>
      <c r="F37" s="432"/>
    </row>
    <row r="38" spans="1:6" ht="15">
      <c r="A38" s="432"/>
      <c r="B38" s="3"/>
      <c r="C38" s="3"/>
      <c r="D38" s="3"/>
      <c r="E38" s="432"/>
      <c r="F38" s="432"/>
    </row>
    <row r="39" spans="1:6" ht="15">
      <c r="A39" s="432">
        <v>17</v>
      </c>
      <c r="B39" s="5"/>
      <c r="C39" s="5"/>
      <c r="D39" s="5"/>
      <c r="E39" s="554"/>
      <c r="F39" s="554"/>
    </row>
    <row r="40" spans="1:6" ht="15">
      <c r="A40" s="432"/>
      <c r="B40" s="5"/>
      <c r="C40" s="5"/>
      <c r="D40" s="5"/>
      <c r="E40" s="554"/>
      <c r="F40" s="554"/>
    </row>
    <row r="41" spans="1:6" ht="15">
      <c r="A41" s="432">
        <v>18</v>
      </c>
      <c r="B41" s="3"/>
      <c r="C41" s="3"/>
      <c r="D41" s="3"/>
      <c r="E41" s="432"/>
      <c r="F41" s="432"/>
    </row>
    <row r="42" spans="1:6" ht="15">
      <c r="A42" s="432"/>
      <c r="B42" s="3"/>
      <c r="C42" s="3"/>
      <c r="D42" s="3"/>
      <c r="E42" s="432"/>
      <c r="F42" s="432"/>
    </row>
    <row r="43" spans="1:6" ht="15">
      <c r="A43" s="432">
        <v>19</v>
      </c>
      <c r="B43" s="5"/>
      <c r="C43" s="5"/>
      <c r="D43" s="5"/>
      <c r="E43" s="554"/>
      <c r="F43" s="554"/>
    </row>
    <row r="44" spans="1:6" ht="15">
      <c r="A44" s="432"/>
      <c r="B44" s="5"/>
      <c r="C44" s="5"/>
      <c r="D44" s="5"/>
      <c r="E44" s="554"/>
      <c r="F44" s="554"/>
    </row>
    <row r="45" spans="1:6" ht="15">
      <c r="A45" s="432">
        <v>20</v>
      </c>
      <c r="B45" s="3"/>
      <c r="C45" s="3"/>
      <c r="D45" s="3"/>
      <c r="E45" s="432"/>
      <c r="F45" s="432"/>
    </row>
    <row r="46" spans="1:6" ht="15">
      <c r="A46" s="432"/>
      <c r="B46" s="3"/>
      <c r="C46" s="3"/>
      <c r="D46" s="3"/>
      <c r="E46" s="432"/>
      <c r="F46" s="432"/>
    </row>
    <row r="47" spans="1:6" ht="15">
      <c r="A47" s="432">
        <v>21</v>
      </c>
      <c r="B47" s="5"/>
      <c r="C47" s="5"/>
      <c r="D47" s="5"/>
      <c r="E47" s="554"/>
      <c r="F47" s="554"/>
    </row>
    <row r="48" spans="1:6" ht="15">
      <c r="A48" s="432"/>
      <c r="B48" s="5"/>
      <c r="C48" s="5"/>
      <c r="D48" s="5"/>
      <c r="E48" s="554"/>
      <c r="F48" s="554"/>
    </row>
    <row r="49" spans="1:6" ht="15">
      <c r="A49" s="432"/>
      <c r="B49" s="3"/>
      <c r="C49" s="3"/>
      <c r="D49" s="3"/>
      <c r="E49" s="432"/>
      <c r="F49" s="432"/>
    </row>
    <row r="50" spans="1:6" ht="15">
      <c r="A50" s="432"/>
      <c r="B50" s="3"/>
      <c r="C50" s="3"/>
      <c r="D50" s="3"/>
      <c r="E50" s="432"/>
      <c r="F50" s="432"/>
    </row>
  </sheetData>
  <sheetProtection/>
  <mergeCells count="69">
    <mergeCell ref="A49:A50"/>
    <mergeCell ref="E49:E50"/>
    <mergeCell ref="F49:F50"/>
    <mergeCell ref="A45:A46"/>
    <mergeCell ref="E45:E46"/>
    <mergeCell ref="F45:F46"/>
    <mergeCell ref="A47:A48"/>
    <mergeCell ref="E47:E48"/>
    <mergeCell ref="F47:F48"/>
    <mergeCell ref="A41:A42"/>
    <mergeCell ref="E41:E42"/>
    <mergeCell ref="F41:F42"/>
    <mergeCell ref="A43:A44"/>
    <mergeCell ref="E43:E44"/>
    <mergeCell ref="F43:F44"/>
    <mergeCell ref="A37:A38"/>
    <mergeCell ref="E37:E38"/>
    <mergeCell ref="F37:F38"/>
    <mergeCell ref="A39:A40"/>
    <mergeCell ref="E39:E40"/>
    <mergeCell ref="F39:F40"/>
    <mergeCell ref="A33:A34"/>
    <mergeCell ref="E33:E34"/>
    <mergeCell ref="F33:F34"/>
    <mergeCell ref="A35:A36"/>
    <mergeCell ref="E35:E36"/>
    <mergeCell ref="F35:F36"/>
    <mergeCell ref="A29:A30"/>
    <mergeCell ref="E29:E30"/>
    <mergeCell ref="F29:F30"/>
    <mergeCell ref="A31:A32"/>
    <mergeCell ref="E31:E32"/>
    <mergeCell ref="F31:F32"/>
    <mergeCell ref="A25:A26"/>
    <mergeCell ref="E25:E26"/>
    <mergeCell ref="F25:F26"/>
    <mergeCell ref="A27:A28"/>
    <mergeCell ref="E27:E28"/>
    <mergeCell ref="F27:F28"/>
    <mergeCell ref="A21:A22"/>
    <mergeCell ref="E21:E22"/>
    <mergeCell ref="F21:F22"/>
    <mergeCell ref="A23:A24"/>
    <mergeCell ref="E23:E24"/>
    <mergeCell ref="F23:F24"/>
    <mergeCell ref="A17:A18"/>
    <mergeCell ref="E17:E18"/>
    <mergeCell ref="F17:F18"/>
    <mergeCell ref="A19:A20"/>
    <mergeCell ref="E19:E20"/>
    <mergeCell ref="F19:F20"/>
    <mergeCell ref="A13:A14"/>
    <mergeCell ref="E13:E14"/>
    <mergeCell ref="F13:F14"/>
    <mergeCell ref="A15:A16"/>
    <mergeCell ref="E15:E16"/>
    <mergeCell ref="F15:F16"/>
    <mergeCell ref="A9:A10"/>
    <mergeCell ref="E9:E10"/>
    <mergeCell ref="F9:F10"/>
    <mergeCell ref="A11:A12"/>
    <mergeCell ref="E11:E12"/>
    <mergeCell ref="F11:F12"/>
    <mergeCell ref="A5:A6"/>
    <mergeCell ref="E5:E6"/>
    <mergeCell ref="F5:F6"/>
    <mergeCell ref="A7:A8"/>
    <mergeCell ref="E7:E8"/>
    <mergeCell ref="F7:F8"/>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S103"/>
  <sheetViews>
    <sheetView zoomScalePageLayoutView="0" workbookViewId="0" topLeftCell="A56">
      <selection activeCell="A56" sqref="A1:S65536"/>
    </sheetView>
  </sheetViews>
  <sheetFormatPr defaultColWidth="11.421875" defaultRowHeight="15"/>
  <cols>
    <col min="1" max="2" width="18.57421875" style="1" customWidth="1"/>
    <col min="3" max="3" width="14.28125" style="1" customWidth="1"/>
    <col min="4" max="9" width="3.57421875" style="1" customWidth="1"/>
    <col min="10" max="11" width="18.57421875" style="1" customWidth="1"/>
    <col min="12" max="12" width="14.28125" style="1" customWidth="1"/>
    <col min="13" max="19" width="3.57421875" style="1" customWidth="1"/>
  </cols>
  <sheetData>
    <row r="1" spans="1:19" s="23" customFormat="1" ht="18.75">
      <c r="A1" s="21" t="s">
        <v>16</v>
      </c>
      <c r="B1" s="21" t="s">
        <v>125</v>
      </c>
      <c r="C1" s="503" t="s">
        <v>126</v>
      </c>
      <c r="D1" s="503"/>
      <c r="E1" s="503"/>
      <c r="F1" s="503"/>
      <c r="G1" s="503"/>
      <c r="H1" s="503"/>
      <c r="I1" s="21"/>
      <c r="J1" s="21" t="s">
        <v>15</v>
      </c>
      <c r="K1" s="21" t="s">
        <v>127</v>
      </c>
      <c r="L1" s="503" t="s">
        <v>124</v>
      </c>
      <c r="M1" s="503"/>
      <c r="N1" s="503"/>
      <c r="O1" s="503"/>
      <c r="P1" s="503"/>
      <c r="Q1" s="503"/>
      <c r="R1" s="503">
        <v>2017</v>
      </c>
      <c r="S1" s="503"/>
    </row>
    <row r="2" spans="1:19" s="27" customFormat="1" ht="15.75">
      <c r="A2" s="24" t="s">
        <v>83</v>
      </c>
      <c r="B2" s="28">
        <v>42798</v>
      </c>
      <c r="C2" s="25" t="s">
        <v>128</v>
      </c>
      <c r="D2" s="25">
        <v>1</v>
      </c>
      <c r="E2" s="417" t="s">
        <v>20</v>
      </c>
      <c r="F2" s="564"/>
      <c r="G2" s="564"/>
      <c r="H2" s="418"/>
      <c r="I2" s="26"/>
      <c r="J2" s="24" t="s">
        <v>83</v>
      </c>
      <c r="K2" s="28">
        <v>42798</v>
      </c>
      <c r="L2" s="417" t="s">
        <v>128</v>
      </c>
      <c r="M2" s="564"/>
      <c r="N2" s="418"/>
      <c r="O2" s="25">
        <v>2</v>
      </c>
      <c r="P2" s="417" t="s">
        <v>18</v>
      </c>
      <c r="Q2" s="564"/>
      <c r="R2" s="564"/>
      <c r="S2" s="418"/>
    </row>
    <row r="3" spans="1:19" ht="27.75">
      <c r="A3" s="6" t="s">
        <v>0</v>
      </c>
      <c r="B3" s="6" t="s">
        <v>1</v>
      </c>
      <c r="C3" s="6" t="s">
        <v>17</v>
      </c>
      <c r="D3" s="22" t="s">
        <v>3</v>
      </c>
      <c r="E3" s="22" t="s">
        <v>4</v>
      </c>
      <c r="F3" s="22" t="s">
        <v>8</v>
      </c>
      <c r="G3" s="22" t="s">
        <v>5</v>
      </c>
      <c r="H3" s="22" t="s">
        <v>6</v>
      </c>
      <c r="I3" s="22"/>
      <c r="J3" s="6" t="s">
        <v>0</v>
      </c>
      <c r="K3" s="6" t="s">
        <v>1</v>
      </c>
      <c r="L3" s="481" t="s">
        <v>17</v>
      </c>
      <c r="M3" s="482"/>
      <c r="N3" s="483"/>
      <c r="O3" s="22" t="s">
        <v>3</v>
      </c>
      <c r="P3" s="22" t="s">
        <v>4</v>
      </c>
      <c r="Q3" s="22" t="s">
        <v>8</v>
      </c>
      <c r="R3" s="22" t="s">
        <v>5</v>
      </c>
      <c r="S3" s="22" t="s">
        <v>6</v>
      </c>
    </row>
    <row r="4" spans="1:19" ht="18.75" customHeight="1">
      <c r="A4" s="5" t="s">
        <v>88</v>
      </c>
      <c r="B4" s="5" t="s">
        <v>89</v>
      </c>
      <c r="C4" s="5" t="s">
        <v>133</v>
      </c>
      <c r="D4" s="5" t="s">
        <v>36</v>
      </c>
      <c r="E4" s="5">
        <v>1</v>
      </c>
      <c r="F4" s="5"/>
      <c r="G4" s="5"/>
      <c r="H4" s="5"/>
      <c r="I4" s="5">
        <v>1</v>
      </c>
      <c r="J4" s="5" t="s">
        <v>84</v>
      </c>
      <c r="K4" s="5" t="s">
        <v>40</v>
      </c>
      <c r="L4" s="550" t="s">
        <v>133</v>
      </c>
      <c r="M4" s="556"/>
      <c r="N4" s="551"/>
      <c r="O4" s="5" t="s">
        <v>36</v>
      </c>
      <c r="P4" s="5">
        <v>1</v>
      </c>
      <c r="Q4" s="5"/>
      <c r="R4" s="5"/>
      <c r="S4" s="5"/>
    </row>
    <row r="5" spans="1:19" ht="18.75" customHeight="1">
      <c r="A5" s="3" t="s">
        <v>92</v>
      </c>
      <c r="B5" s="3" t="s">
        <v>93</v>
      </c>
      <c r="C5" s="3" t="s">
        <v>133</v>
      </c>
      <c r="D5" s="3" t="s">
        <v>42</v>
      </c>
      <c r="E5" s="3"/>
      <c r="F5" s="3">
        <v>1</v>
      </c>
      <c r="G5" s="3"/>
      <c r="H5" s="3"/>
      <c r="I5" s="3">
        <v>2</v>
      </c>
      <c r="J5" s="3" t="s">
        <v>87</v>
      </c>
      <c r="K5" s="3" t="s">
        <v>41</v>
      </c>
      <c r="L5" s="552" t="s">
        <v>133</v>
      </c>
      <c r="M5" s="555"/>
      <c r="N5" s="553"/>
      <c r="O5" s="3" t="s">
        <v>38</v>
      </c>
      <c r="P5" s="3"/>
      <c r="Q5" s="3">
        <v>1</v>
      </c>
      <c r="R5" s="3"/>
      <c r="S5" s="3"/>
    </row>
    <row r="6" spans="1:19" ht="18.75" customHeight="1">
      <c r="A6" s="5" t="s">
        <v>106</v>
      </c>
      <c r="B6" s="5" t="s">
        <v>189</v>
      </c>
      <c r="C6" s="5" t="s">
        <v>133</v>
      </c>
      <c r="D6" s="5" t="s">
        <v>35</v>
      </c>
      <c r="E6" s="5">
        <v>1</v>
      </c>
      <c r="F6" s="5"/>
      <c r="G6" s="5"/>
      <c r="H6" s="5"/>
      <c r="I6" s="5">
        <v>3</v>
      </c>
      <c r="J6" s="5" t="s">
        <v>85</v>
      </c>
      <c r="K6" s="5" t="s">
        <v>86</v>
      </c>
      <c r="L6" s="550" t="s">
        <v>133</v>
      </c>
      <c r="M6" s="556"/>
      <c r="N6" s="551"/>
      <c r="O6" s="5" t="s">
        <v>35</v>
      </c>
      <c r="P6" s="5">
        <v>1</v>
      </c>
      <c r="Q6" s="5"/>
      <c r="R6" s="5"/>
      <c r="S6" s="5"/>
    </row>
    <row r="7" spans="1:19" ht="18.75" customHeight="1">
      <c r="A7" s="3" t="s">
        <v>49</v>
      </c>
      <c r="B7" s="3" t="s">
        <v>50</v>
      </c>
      <c r="C7" s="3" t="s">
        <v>136</v>
      </c>
      <c r="D7" s="3" t="s">
        <v>35</v>
      </c>
      <c r="E7" s="12">
        <v>1</v>
      </c>
      <c r="F7" s="12"/>
      <c r="G7" s="12"/>
      <c r="H7" s="12"/>
      <c r="I7" s="12">
        <v>4</v>
      </c>
      <c r="J7" s="12" t="s">
        <v>111</v>
      </c>
      <c r="K7" s="12" t="s">
        <v>112</v>
      </c>
      <c r="L7" s="552" t="s">
        <v>134</v>
      </c>
      <c r="M7" s="555"/>
      <c r="N7" s="553"/>
      <c r="O7" s="3" t="s">
        <v>35</v>
      </c>
      <c r="P7" s="12">
        <v>1</v>
      </c>
      <c r="Q7" s="12"/>
      <c r="R7" s="12"/>
      <c r="S7" s="12"/>
    </row>
    <row r="8" spans="1:19" ht="18.75" customHeight="1">
      <c r="A8" s="5" t="s">
        <v>71</v>
      </c>
      <c r="B8" s="5" t="s">
        <v>72</v>
      </c>
      <c r="C8" s="5" t="s">
        <v>135</v>
      </c>
      <c r="D8" s="5" t="s">
        <v>58</v>
      </c>
      <c r="E8" s="5">
        <v>1</v>
      </c>
      <c r="F8" s="5"/>
      <c r="G8" s="5"/>
      <c r="H8" s="5"/>
      <c r="I8" s="5">
        <v>5</v>
      </c>
      <c r="J8" s="5" t="s">
        <v>113</v>
      </c>
      <c r="K8" s="5" t="s">
        <v>114</v>
      </c>
      <c r="L8" s="550" t="s">
        <v>134</v>
      </c>
      <c r="M8" s="556"/>
      <c r="N8" s="551"/>
      <c r="O8" s="5" t="s">
        <v>35</v>
      </c>
      <c r="P8" s="5">
        <v>1</v>
      </c>
      <c r="Q8" s="5"/>
      <c r="R8" s="5"/>
      <c r="S8" s="5"/>
    </row>
    <row r="9" spans="1:19" ht="18.75" customHeight="1">
      <c r="A9" s="3" t="s">
        <v>142</v>
      </c>
      <c r="B9" s="3" t="s">
        <v>143</v>
      </c>
      <c r="C9" s="3" t="s">
        <v>141</v>
      </c>
      <c r="D9" s="3" t="s">
        <v>38</v>
      </c>
      <c r="E9" s="12"/>
      <c r="F9" s="12">
        <v>1</v>
      </c>
      <c r="G9" s="12"/>
      <c r="H9" s="12"/>
      <c r="I9" s="12">
        <v>6</v>
      </c>
      <c r="J9" s="12" t="s">
        <v>59</v>
      </c>
      <c r="K9" s="12" t="s">
        <v>60</v>
      </c>
      <c r="L9" s="552" t="s">
        <v>134</v>
      </c>
      <c r="M9" s="555"/>
      <c r="N9" s="553"/>
      <c r="O9" s="3" t="s">
        <v>35</v>
      </c>
      <c r="P9" s="12">
        <v>1</v>
      </c>
      <c r="Q9" s="12"/>
      <c r="R9" s="12"/>
      <c r="S9" s="12"/>
    </row>
    <row r="10" spans="1:19" ht="18.75" customHeight="1">
      <c r="A10" s="5" t="s">
        <v>139</v>
      </c>
      <c r="B10" s="5" t="s">
        <v>140</v>
      </c>
      <c r="C10" s="5" t="s">
        <v>141</v>
      </c>
      <c r="D10" s="5" t="s">
        <v>35</v>
      </c>
      <c r="E10" s="5">
        <v>1</v>
      </c>
      <c r="F10" s="5"/>
      <c r="G10" s="5"/>
      <c r="H10" s="5"/>
      <c r="I10" s="5">
        <v>7</v>
      </c>
      <c r="J10" s="5" t="s">
        <v>61</v>
      </c>
      <c r="K10" s="5" t="s">
        <v>62</v>
      </c>
      <c r="L10" s="550" t="s">
        <v>134</v>
      </c>
      <c r="M10" s="556"/>
      <c r="N10" s="551"/>
      <c r="O10" s="5" t="s">
        <v>35</v>
      </c>
      <c r="P10" s="5">
        <v>1</v>
      </c>
      <c r="Q10" s="5"/>
      <c r="R10" s="5"/>
      <c r="S10" s="5"/>
    </row>
    <row r="11" spans="1:19" ht="18.75" customHeight="1">
      <c r="A11" s="3" t="s">
        <v>160</v>
      </c>
      <c r="B11" s="3" t="s">
        <v>161</v>
      </c>
      <c r="C11" s="3" t="s">
        <v>30</v>
      </c>
      <c r="D11" s="3" t="s">
        <v>38</v>
      </c>
      <c r="E11" s="12"/>
      <c r="F11" s="12">
        <v>1</v>
      </c>
      <c r="G11" s="12"/>
      <c r="H11" s="12"/>
      <c r="I11" s="12">
        <v>8</v>
      </c>
      <c r="J11" s="12" t="s">
        <v>115</v>
      </c>
      <c r="K11" s="12" t="s">
        <v>116</v>
      </c>
      <c r="L11" s="552" t="s">
        <v>134</v>
      </c>
      <c r="M11" s="555"/>
      <c r="N11" s="553"/>
      <c r="O11" s="3" t="s">
        <v>42</v>
      </c>
      <c r="P11" s="12"/>
      <c r="Q11" s="12">
        <v>1</v>
      </c>
      <c r="R11" s="12"/>
      <c r="S11" s="12"/>
    </row>
    <row r="12" spans="1:19" ht="18.75" customHeight="1">
      <c r="A12" s="5" t="s">
        <v>190</v>
      </c>
      <c r="B12" s="5" t="s">
        <v>191</v>
      </c>
      <c r="C12" s="5" t="s">
        <v>192</v>
      </c>
      <c r="D12" s="5" t="s">
        <v>58</v>
      </c>
      <c r="E12" s="5">
        <v>1</v>
      </c>
      <c r="F12" s="5"/>
      <c r="G12" s="5"/>
      <c r="H12" s="5"/>
      <c r="I12" s="5">
        <v>9</v>
      </c>
      <c r="J12" s="5" t="s">
        <v>73</v>
      </c>
      <c r="K12" s="5" t="s">
        <v>74</v>
      </c>
      <c r="L12" s="550" t="s">
        <v>135</v>
      </c>
      <c r="M12" s="556"/>
      <c r="N12" s="551"/>
      <c r="O12" s="5" t="s">
        <v>36</v>
      </c>
      <c r="P12" s="5">
        <v>1</v>
      </c>
      <c r="Q12" s="5"/>
      <c r="R12" s="5"/>
      <c r="S12" s="5"/>
    </row>
    <row r="13" spans="1:19" ht="18.75" customHeight="1">
      <c r="A13" s="3" t="s">
        <v>195</v>
      </c>
      <c r="B13" s="3" t="s">
        <v>196</v>
      </c>
      <c r="C13" s="3" t="s">
        <v>32</v>
      </c>
      <c r="D13" s="3" t="s">
        <v>35</v>
      </c>
      <c r="E13" s="12">
        <v>1</v>
      </c>
      <c r="F13" s="12"/>
      <c r="G13" s="12"/>
      <c r="H13" s="12"/>
      <c r="I13" s="12">
        <v>10</v>
      </c>
      <c r="J13" s="12" t="s">
        <v>63</v>
      </c>
      <c r="K13" s="12" t="s">
        <v>37</v>
      </c>
      <c r="L13" s="552" t="s">
        <v>13</v>
      </c>
      <c r="M13" s="555"/>
      <c r="N13" s="553"/>
      <c r="O13" s="3" t="s">
        <v>35</v>
      </c>
      <c r="P13" s="12">
        <v>1</v>
      </c>
      <c r="Q13" s="12"/>
      <c r="R13" s="12"/>
      <c r="S13" s="12"/>
    </row>
    <row r="14" spans="1:19" ht="18.75" customHeight="1">
      <c r="A14" s="5" t="s">
        <v>197</v>
      </c>
      <c r="B14" s="5" t="s">
        <v>198</v>
      </c>
      <c r="C14" s="5" t="s">
        <v>32</v>
      </c>
      <c r="D14" s="5" t="s">
        <v>42</v>
      </c>
      <c r="E14" s="5"/>
      <c r="F14" s="5">
        <v>1</v>
      </c>
      <c r="G14" s="5"/>
      <c r="H14" s="5"/>
      <c r="I14" s="5">
        <v>11</v>
      </c>
      <c r="J14" s="5" t="s">
        <v>64</v>
      </c>
      <c r="K14" s="5" t="s">
        <v>62</v>
      </c>
      <c r="L14" s="550" t="s">
        <v>13</v>
      </c>
      <c r="M14" s="556"/>
      <c r="N14" s="551"/>
      <c r="O14" s="5" t="s">
        <v>38</v>
      </c>
      <c r="P14" s="5"/>
      <c r="Q14" s="5">
        <v>1</v>
      </c>
      <c r="R14" s="5"/>
      <c r="S14" s="5"/>
    </row>
    <row r="15" spans="1:19" ht="18.75" customHeight="1">
      <c r="A15" s="12" t="s">
        <v>199</v>
      </c>
      <c r="B15" s="12" t="s">
        <v>200</v>
      </c>
      <c r="C15" s="12" t="s">
        <v>32</v>
      </c>
      <c r="D15" s="12" t="s">
        <v>35</v>
      </c>
      <c r="E15" s="12">
        <v>1</v>
      </c>
      <c r="F15" s="12"/>
      <c r="G15" s="12"/>
      <c r="H15" s="12"/>
      <c r="I15" s="12">
        <v>12</v>
      </c>
      <c r="J15" s="35" t="s">
        <v>162</v>
      </c>
      <c r="K15" s="12" t="s">
        <v>163</v>
      </c>
      <c r="L15" s="535" t="s">
        <v>164</v>
      </c>
      <c r="M15" s="563"/>
      <c r="N15" s="536"/>
      <c r="O15" s="12" t="s">
        <v>39</v>
      </c>
      <c r="P15" s="12">
        <v>1</v>
      </c>
      <c r="Q15" s="12"/>
      <c r="R15" s="12"/>
      <c r="S15" s="12"/>
    </row>
    <row r="16" spans="1:19" ht="18.75" customHeight="1">
      <c r="A16" s="5"/>
      <c r="B16" s="5"/>
      <c r="C16" s="5"/>
      <c r="D16" s="5"/>
      <c r="E16" s="5"/>
      <c r="F16" s="5"/>
      <c r="G16" s="5"/>
      <c r="H16" s="5"/>
      <c r="I16" s="5">
        <v>13</v>
      </c>
      <c r="J16" s="5" t="s">
        <v>165</v>
      </c>
      <c r="K16" s="5" t="s">
        <v>41</v>
      </c>
      <c r="L16" s="550" t="s">
        <v>164</v>
      </c>
      <c r="M16" s="556"/>
      <c r="N16" s="551"/>
      <c r="O16" s="5" t="s">
        <v>38</v>
      </c>
      <c r="P16" s="5"/>
      <c r="Q16" s="5">
        <v>1</v>
      </c>
      <c r="R16" s="5"/>
      <c r="S16" s="5"/>
    </row>
    <row r="17" spans="1:19" ht="18.75" customHeight="1">
      <c r="A17" s="3"/>
      <c r="B17" s="3"/>
      <c r="C17" s="3"/>
      <c r="D17" s="3"/>
      <c r="E17" s="3"/>
      <c r="F17" s="3"/>
      <c r="G17" s="3"/>
      <c r="H17" s="3"/>
      <c r="I17" s="3">
        <v>14</v>
      </c>
      <c r="J17" s="3" t="s">
        <v>166</v>
      </c>
      <c r="K17" s="3" t="s">
        <v>167</v>
      </c>
      <c r="L17" s="535" t="s">
        <v>164</v>
      </c>
      <c r="M17" s="563"/>
      <c r="N17" s="536"/>
      <c r="O17" s="3" t="s">
        <v>36</v>
      </c>
      <c r="P17" s="3">
        <v>1</v>
      </c>
      <c r="Q17" s="3"/>
      <c r="R17" s="3"/>
      <c r="S17" s="3"/>
    </row>
    <row r="18" spans="1:19" ht="18.75" customHeight="1">
      <c r="A18" s="5"/>
      <c r="B18" s="5"/>
      <c r="C18" s="5"/>
      <c r="D18" s="5"/>
      <c r="E18" s="5"/>
      <c r="F18" s="5"/>
      <c r="G18" s="5"/>
      <c r="H18" s="5"/>
      <c r="I18" s="5">
        <v>15</v>
      </c>
      <c r="J18" s="5" t="s">
        <v>168</v>
      </c>
      <c r="K18" s="5" t="s">
        <v>169</v>
      </c>
      <c r="L18" s="550" t="s">
        <v>164</v>
      </c>
      <c r="M18" s="556"/>
      <c r="N18" s="551"/>
      <c r="O18" s="5" t="s">
        <v>38</v>
      </c>
      <c r="P18" s="5"/>
      <c r="Q18" s="5">
        <v>1</v>
      </c>
      <c r="R18" s="5"/>
      <c r="S18" s="5"/>
    </row>
    <row r="19" spans="1:19" ht="18.75" customHeight="1">
      <c r="A19" s="3"/>
      <c r="B19" s="3"/>
      <c r="C19" s="3"/>
      <c r="D19" s="3"/>
      <c r="E19" s="3"/>
      <c r="F19" s="3"/>
      <c r="G19" s="3"/>
      <c r="H19" s="3"/>
      <c r="I19" s="3">
        <v>16</v>
      </c>
      <c r="J19" s="3" t="s">
        <v>174</v>
      </c>
      <c r="K19" s="3" t="s">
        <v>175</v>
      </c>
      <c r="L19" s="535" t="s">
        <v>176</v>
      </c>
      <c r="M19" s="563"/>
      <c r="N19" s="536"/>
      <c r="O19" s="3" t="s">
        <v>38</v>
      </c>
      <c r="P19" s="3"/>
      <c r="Q19" s="3">
        <v>1</v>
      </c>
      <c r="R19" s="3"/>
      <c r="S19" s="3"/>
    </row>
    <row r="20" spans="1:19" ht="18.75" customHeight="1">
      <c r="A20" s="5"/>
      <c r="B20" s="5"/>
      <c r="C20" s="5"/>
      <c r="D20" s="5"/>
      <c r="E20" s="5"/>
      <c r="F20" s="5"/>
      <c r="G20" s="5"/>
      <c r="H20" s="5"/>
      <c r="I20" s="5">
        <v>17</v>
      </c>
      <c r="J20" s="5" t="s">
        <v>177</v>
      </c>
      <c r="K20" s="5" t="s">
        <v>47</v>
      </c>
      <c r="L20" s="550" t="s">
        <v>176</v>
      </c>
      <c r="M20" s="556"/>
      <c r="N20" s="551"/>
      <c r="O20" s="5" t="s">
        <v>38</v>
      </c>
      <c r="P20" s="5"/>
      <c r="Q20" s="5">
        <v>1</v>
      </c>
      <c r="R20" s="5"/>
      <c r="S20" s="5"/>
    </row>
    <row r="21" spans="1:19" ht="18.75" customHeight="1">
      <c r="A21" s="3"/>
      <c r="B21" s="3"/>
      <c r="C21" s="3"/>
      <c r="D21" s="3"/>
      <c r="E21" s="3"/>
      <c r="F21" s="3"/>
      <c r="G21" s="3"/>
      <c r="H21" s="3"/>
      <c r="I21" s="3">
        <v>18</v>
      </c>
      <c r="J21" s="3" t="s">
        <v>214</v>
      </c>
      <c r="K21" s="3" t="s">
        <v>215</v>
      </c>
      <c r="L21" s="535" t="s">
        <v>216</v>
      </c>
      <c r="M21" s="563"/>
      <c r="N21" s="536"/>
      <c r="O21" s="3" t="s">
        <v>35</v>
      </c>
      <c r="P21" s="3">
        <v>1</v>
      </c>
      <c r="Q21" s="3"/>
      <c r="R21" s="3"/>
      <c r="S21" s="3"/>
    </row>
    <row r="22" spans="1:19" ht="18.75" customHeight="1">
      <c r="A22" s="5"/>
      <c r="B22" s="5"/>
      <c r="C22" s="5"/>
      <c r="D22" s="5"/>
      <c r="E22" s="5"/>
      <c r="F22" s="5"/>
      <c r="G22" s="5"/>
      <c r="H22" s="5"/>
      <c r="I22" s="5">
        <v>19</v>
      </c>
      <c r="J22" s="5" t="s">
        <v>213</v>
      </c>
      <c r="K22" s="5" t="s">
        <v>217</v>
      </c>
      <c r="L22" s="550" t="s">
        <v>216</v>
      </c>
      <c r="M22" s="556"/>
      <c r="N22" s="551"/>
      <c r="O22" s="5" t="s">
        <v>35</v>
      </c>
      <c r="P22" s="5">
        <v>1</v>
      </c>
      <c r="Q22" s="5"/>
      <c r="R22" s="5"/>
      <c r="S22" s="5"/>
    </row>
    <row r="23" spans="1:19" ht="18.75" customHeight="1">
      <c r="A23" s="29" t="s">
        <v>49</v>
      </c>
      <c r="B23" s="29" t="s">
        <v>51</v>
      </c>
      <c r="C23" s="29" t="s">
        <v>136</v>
      </c>
      <c r="D23" s="29" t="s">
        <v>38</v>
      </c>
      <c r="E23" s="29"/>
      <c r="F23" s="29"/>
      <c r="G23" s="29"/>
      <c r="H23" s="29">
        <v>1</v>
      </c>
      <c r="I23" s="3">
        <v>20</v>
      </c>
      <c r="J23" s="29" t="s">
        <v>213</v>
      </c>
      <c r="K23" s="29" t="s">
        <v>218</v>
      </c>
      <c r="L23" s="557" t="s">
        <v>216</v>
      </c>
      <c r="M23" s="558"/>
      <c r="N23" s="559"/>
      <c r="O23" s="29" t="s">
        <v>38</v>
      </c>
      <c r="P23" s="29"/>
      <c r="Q23" s="29"/>
      <c r="R23" s="29"/>
      <c r="S23" s="29">
        <v>1</v>
      </c>
    </row>
    <row r="24" spans="1:19" ht="15">
      <c r="A24" s="17"/>
      <c r="B24" s="17"/>
      <c r="C24" s="17"/>
      <c r="D24" s="17"/>
      <c r="E24" s="17"/>
      <c r="F24" s="17"/>
      <c r="G24" s="17"/>
      <c r="H24" s="17"/>
      <c r="I24" s="17"/>
      <c r="J24" s="17" t="s">
        <v>75</v>
      </c>
      <c r="K24" s="17" t="s">
        <v>76</v>
      </c>
      <c r="L24" s="560"/>
      <c r="M24" s="561"/>
      <c r="N24" s="562"/>
      <c r="O24" s="17"/>
      <c r="P24" s="17"/>
      <c r="Q24" s="17"/>
      <c r="R24" s="17"/>
      <c r="S24" s="17"/>
    </row>
    <row r="25" spans="1:19" ht="15">
      <c r="A25" s="17"/>
      <c r="B25" s="17"/>
      <c r="C25" s="17"/>
      <c r="D25" s="17"/>
      <c r="E25" s="17"/>
      <c r="F25" s="17"/>
      <c r="G25" s="17"/>
      <c r="H25" s="17"/>
      <c r="I25" s="17"/>
      <c r="J25" s="17"/>
      <c r="K25" s="17"/>
      <c r="L25" s="560"/>
      <c r="M25" s="561"/>
      <c r="N25" s="562"/>
      <c r="O25" s="17"/>
      <c r="P25" s="17"/>
      <c r="Q25" s="17"/>
      <c r="R25" s="17"/>
      <c r="S25" s="17"/>
    </row>
    <row r="26" spans="1:19" s="31" customFormat="1" ht="22.5" customHeight="1">
      <c r="A26" s="498" t="s">
        <v>138</v>
      </c>
      <c r="B26" s="499"/>
      <c r="C26" s="510"/>
      <c r="D26" s="30">
        <f>SUM(E26:H26)</f>
        <v>13</v>
      </c>
      <c r="E26" s="30">
        <f>SUM(E4:E23)</f>
        <v>8</v>
      </c>
      <c r="F26" s="30">
        <f>SUM(F4:F23)</f>
        <v>4</v>
      </c>
      <c r="G26" s="30">
        <f>SUM(G4:G23)</f>
        <v>0</v>
      </c>
      <c r="H26" s="30">
        <f>SUM(H4:H23)</f>
        <v>1</v>
      </c>
      <c r="I26" s="30"/>
      <c r="J26" s="498" t="s">
        <v>138</v>
      </c>
      <c r="K26" s="499"/>
      <c r="L26" s="499"/>
      <c r="M26" s="499"/>
      <c r="N26" s="510"/>
      <c r="O26" s="30">
        <f>SUM(P26:S26)</f>
        <v>20</v>
      </c>
      <c r="P26" s="30">
        <f>SUM(P4:P23)</f>
        <v>12</v>
      </c>
      <c r="Q26" s="30">
        <f>SUM(Q4:Q23)</f>
        <v>7</v>
      </c>
      <c r="R26" s="30">
        <f>SUM(R4:R23)</f>
        <v>0</v>
      </c>
      <c r="S26" s="30">
        <f>SUM(S4:S23)</f>
        <v>1</v>
      </c>
    </row>
    <row r="27" spans="1:19" s="23" customFormat="1" ht="18.75">
      <c r="A27" s="21" t="s">
        <v>16</v>
      </c>
      <c r="B27" s="21" t="s">
        <v>125</v>
      </c>
      <c r="C27" s="503" t="s">
        <v>126</v>
      </c>
      <c r="D27" s="503"/>
      <c r="E27" s="503"/>
      <c r="F27" s="503"/>
      <c r="G27" s="503"/>
      <c r="H27" s="503"/>
      <c r="I27" s="21"/>
      <c r="J27" s="21" t="s">
        <v>15</v>
      </c>
      <c r="K27" s="21" t="s">
        <v>127</v>
      </c>
      <c r="L27" s="503" t="s">
        <v>124</v>
      </c>
      <c r="M27" s="503"/>
      <c r="N27" s="503"/>
      <c r="O27" s="503"/>
      <c r="P27" s="503"/>
      <c r="Q27" s="503"/>
      <c r="R27" s="503">
        <v>2017</v>
      </c>
      <c r="S27" s="503"/>
    </row>
    <row r="28" spans="1:19" s="27" customFormat="1" ht="15.75">
      <c r="A28" s="24" t="s">
        <v>83</v>
      </c>
      <c r="B28" s="28">
        <v>42798</v>
      </c>
      <c r="C28" s="25" t="s">
        <v>128</v>
      </c>
      <c r="D28" s="25" t="s">
        <v>129</v>
      </c>
      <c r="E28" s="417" t="s">
        <v>22</v>
      </c>
      <c r="F28" s="564"/>
      <c r="G28" s="564"/>
      <c r="H28" s="418"/>
      <c r="I28" s="26"/>
      <c r="J28" s="24" t="s">
        <v>83</v>
      </c>
      <c r="K28" s="28">
        <v>42798</v>
      </c>
      <c r="L28" s="417" t="s">
        <v>128</v>
      </c>
      <c r="M28" s="564"/>
      <c r="N28" s="418"/>
      <c r="O28" s="25" t="s">
        <v>130</v>
      </c>
      <c r="P28" s="417" t="s">
        <v>24</v>
      </c>
      <c r="Q28" s="564"/>
      <c r="R28" s="564"/>
      <c r="S28" s="418"/>
    </row>
    <row r="29" spans="1:19" ht="27.75">
      <c r="A29" s="6" t="s">
        <v>0</v>
      </c>
      <c r="B29" s="6" t="s">
        <v>1</v>
      </c>
      <c r="C29" s="6" t="s">
        <v>17</v>
      </c>
      <c r="D29" s="22" t="s">
        <v>3</v>
      </c>
      <c r="E29" s="22" t="s">
        <v>4</v>
      </c>
      <c r="F29" s="22" t="s">
        <v>8</v>
      </c>
      <c r="G29" s="22" t="s">
        <v>5</v>
      </c>
      <c r="H29" s="22" t="s">
        <v>6</v>
      </c>
      <c r="I29" s="22"/>
      <c r="J29" s="6" t="s">
        <v>0</v>
      </c>
      <c r="K29" s="6" t="s">
        <v>1</v>
      </c>
      <c r="L29" s="481" t="s">
        <v>17</v>
      </c>
      <c r="M29" s="482"/>
      <c r="N29" s="483"/>
      <c r="O29" s="22" t="s">
        <v>3</v>
      </c>
      <c r="P29" s="22" t="s">
        <v>4</v>
      </c>
      <c r="Q29" s="22" t="s">
        <v>8</v>
      </c>
      <c r="R29" s="22" t="s">
        <v>5</v>
      </c>
      <c r="S29" s="22" t="s">
        <v>6</v>
      </c>
    </row>
    <row r="30" spans="1:19" ht="18.75" customHeight="1">
      <c r="A30" s="5" t="s">
        <v>54</v>
      </c>
      <c r="B30" s="5" t="s">
        <v>55</v>
      </c>
      <c r="C30" s="5" t="s">
        <v>136</v>
      </c>
      <c r="D30" s="5" t="s">
        <v>35</v>
      </c>
      <c r="E30" s="5">
        <v>1</v>
      </c>
      <c r="F30" s="5"/>
      <c r="G30" s="5"/>
      <c r="H30" s="5"/>
      <c r="I30" s="5">
        <v>1</v>
      </c>
      <c r="J30" s="5" t="s">
        <v>98</v>
      </c>
      <c r="K30" s="5" t="s">
        <v>99</v>
      </c>
      <c r="L30" s="550" t="s">
        <v>133</v>
      </c>
      <c r="M30" s="556"/>
      <c r="N30" s="551"/>
      <c r="O30" s="5" t="s">
        <v>35</v>
      </c>
      <c r="P30" s="5">
        <v>1</v>
      </c>
      <c r="Q30" s="5"/>
      <c r="R30" s="5"/>
      <c r="S30" s="5"/>
    </row>
    <row r="31" spans="1:19" ht="18.75" customHeight="1">
      <c r="A31" s="3" t="s">
        <v>52</v>
      </c>
      <c r="B31" s="3" t="s">
        <v>47</v>
      </c>
      <c r="C31" s="3" t="s">
        <v>136</v>
      </c>
      <c r="D31" s="3" t="s">
        <v>36</v>
      </c>
      <c r="E31" s="3">
        <v>1</v>
      </c>
      <c r="F31" s="3"/>
      <c r="G31" s="3"/>
      <c r="H31" s="3"/>
      <c r="I31" s="3">
        <v>2</v>
      </c>
      <c r="J31" s="3" t="s">
        <v>104</v>
      </c>
      <c r="K31" s="3" t="s">
        <v>105</v>
      </c>
      <c r="L31" s="552" t="s">
        <v>133</v>
      </c>
      <c r="M31" s="555"/>
      <c r="N31" s="553"/>
      <c r="O31" s="3" t="s">
        <v>38</v>
      </c>
      <c r="P31" s="3"/>
      <c r="Q31" s="3">
        <v>1</v>
      </c>
      <c r="R31" s="3"/>
      <c r="S31" s="3"/>
    </row>
    <row r="32" spans="1:19" ht="18.75" customHeight="1">
      <c r="A32" s="5" t="s">
        <v>77</v>
      </c>
      <c r="B32" s="5" t="s">
        <v>119</v>
      </c>
      <c r="C32" s="5" t="s">
        <v>135</v>
      </c>
      <c r="D32" s="5" t="s">
        <v>36</v>
      </c>
      <c r="E32" s="5">
        <v>1</v>
      </c>
      <c r="F32" s="5"/>
      <c r="G32" s="5"/>
      <c r="H32" s="5"/>
      <c r="I32" s="5">
        <v>3</v>
      </c>
      <c r="J32" s="5" t="s">
        <v>107</v>
      </c>
      <c r="K32" s="5" t="s">
        <v>108</v>
      </c>
      <c r="L32" s="550" t="s">
        <v>133</v>
      </c>
      <c r="M32" s="556"/>
      <c r="N32" s="551"/>
      <c r="O32" s="5" t="s">
        <v>36</v>
      </c>
      <c r="P32" s="5">
        <v>1</v>
      </c>
      <c r="Q32" s="5"/>
      <c r="R32" s="5"/>
      <c r="S32" s="5"/>
    </row>
    <row r="33" spans="1:19" ht="18.75" customHeight="1">
      <c r="A33" s="3" t="s">
        <v>75</v>
      </c>
      <c r="B33" s="3" t="s">
        <v>76</v>
      </c>
      <c r="C33" s="3" t="s">
        <v>135</v>
      </c>
      <c r="D33" s="3" t="s">
        <v>38</v>
      </c>
      <c r="E33" s="12"/>
      <c r="F33" s="12">
        <v>1</v>
      </c>
      <c r="G33" s="12"/>
      <c r="H33" s="12"/>
      <c r="I33" s="12">
        <v>4</v>
      </c>
      <c r="J33" s="3" t="s">
        <v>43</v>
      </c>
      <c r="K33" s="3" t="s">
        <v>117</v>
      </c>
      <c r="L33" s="552" t="s">
        <v>134</v>
      </c>
      <c r="M33" s="555"/>
      <c r="N33" s="553"/>
      <c r="O33" s="3" t="s">
        <v>36</v>
      </c>
      <c r="P33" s="12">
        <v>1</v>
      </c>
      <c r="Q33" s="12"/>
      <c r="R33" s="12"/>
      <c r="S33" s="12"/>
    </row>
    <row r="34" spans="1:19" ht="18.75" customHeight="1">
      <c r="A34" s="5" t="s">
        <v>56</v>
      </c>
      <c r="B34" s="5" t="s">
        <v>57</v>
      </c>
      <c r="C34" s="5" t="s">
        <v>13</v>
      </c>
      <c r="D34" s="5" t="s">
        <v>58</v>
      </c>
      <c r="E34" s="5">
        <v>1</v>
      </c>
      <c r="F34" s="5"/>
      <c r="G34" s="5"/>
      <c r="H34" s="5"/>
      <c r="I34" s="5">
        <v>5</v>
      </c>
      <c r="J34" s="5" t="s">
        <v>44</v>
      </c>
      <c r="K34" s="5" t="s">
        <v>45</v>
      </c>
      <c r="L34" s="550" t="s">
        <v>134</v>
      </c>
      <c r="M34" s="556"/>
      <c r="N34" s="551"/>
      <c r="O34" s="5" t="s">
        <v>38</v>
      </c>
      <c r="P34" s="5"/>
      <c r="Q34" s="5">
        <v>1</v>
      </c>
      <c r="R34" s="5"/>
      <c r="S34" s="5"/>
    </row>
    <row r="35" spans="1:19" ht="18.75" customHeight="1">
      <c r="A35" s="13" t="s">
        <v>69</v>
      </c>
      <c r="B35" s="3" t="s">
        <v>70</v>
      </c>
      <c r="C35" s="3" t="s">
        <v>13</v>
      </c>
      <c r="D35" s="3" t="s">
        <v>38</v>
      </c>
      <c r="E35" s="12"/>
      <c r="F35" s="12">
        <v>1</v>
      </c>
      <c r="G35" s="12"/>
      <c r="H35" s="12"/>
      <c r="I35" s="12">
        <v>6</v>
      </c>
      <c r="J35" s="3" t="s">
        <v>118</v>
      </c>
      <c r="K35" s="3" t="s">
        <v>99</v>
      </c>
      <c r="L35" s="552" t="s">
        <v>134</v>
      </c>
      <c r="M35" s="555"/>
      <c r="N35" s="553"/>
      <c r="O35" s="3" t="s">
        <v>35</v>
      </c>
      <c r="P35" s="12">
        <v>1</v>
      </c>
      <c r="Q35" s="12"/>
      <c r="R35" s="12"/>
      <c r="S35" s="12"/>
    </row>
    <row r="36" spans="1:19" ht="18.75" customHeight="1">
      <c r="A36" s="5" t="s">
        <v>219</v>
      </c>
      <c r="B36" s="5" t="s">
        <v>220</v>
      </c>
      <c r="C36" s="5" t="s">
        <v>79</v>
      </c>
      <c r="D36" s="5" t="s">
        <v>39</v>
      </c>
      <c r="E36" s="5">
        <v>1</v>
      </c>
      <c r="F36" s="5"/>
      <c r="G36" s="5"/>
      <c r="H36" s="5"/>
      <c r="I36" s="5">
        <v>7</v>
      </c>
      <c r="J36" s="5" t="s">
        <v>53</v>
      </c>
      <c r="K36" s="5" t="s">
        <v>37</v>
      </c>
      <c r="L36" s="550" t="s">
        <v>136</v>
      </c>
      <c r="M36" s="556"/>
      <c r="N36" s="551"/>
      <c r="O36" s="5" t="s">
        <v>38</v>
      </c>
      <c r="P36" s="5"/>
      <c r="Q36" s="5">
        <v>1</v>
      </c>
      <c r="R36" s="5"/>
      <c r="S36" s="5"/>
    </row>
    <row r="37" spans="1:19" ht="18.75" customHeight="1">
      <c r="A37" s="3" t="s">
        <v>221</v>
      </c>
      <c r="B37" s="3" t="s">
        <v>222</v>
      </c>
      <c r="C37" s="3" t="s">
        <v>79</v>
      </c>
      <c r="D37" s="3" t="s">
        <v>35</v>
      </c>
      <c r="E37" s="12">
        <v>1</v>
      </c>
      <c r="F37" s="12"/>
      <c r="G37" s="12"/>
      <c r="H37" s="12"/>
      <c r="I37" s="12">
        <v>8</v>
      </c>
      <c r="J37" s="3" t="s">
        <v>82</v>
      </c>
      <c r="K37" s="3" t="s">
        <v>78</v>
      </c>
      <c r="L37" s="552" t="s">
        <v>135</v>
      </c>
      <c r="M37" s="555"/>
      <c r="N37" s="553"/>
      <c r="O37" s="3" t="s">
        <v>36</v>
      </c>
      <c r="P37" s="12">
        <v>1</v>
      </c>
      <c r="Q37" s="12"/>
      <c r="R37" s="12"/>
      <c r="S37" s="12"/>
    </row>
    <row r="38" spans="1:19" ht="18.75" customHeight="1">
      <c r="A38" s="5" t="s">
        <v>223</v>
      </c>
      <c r="B38" s="5" t="s">
        <v>224</v>
      </c>
      <c r="C38" s="5" t="s">
        <v>79</v>
      </c>
      <c r="D38" s="5" t="s">
        <v>35</v>
      </c>
      <c r="E38" s="5">
        <v>1</v>
      </c>
      <c r="F38" s="5"/>
      <c r="G38" s="5"/>
      <c r="H38" s="5"/>
      <c r="I38" s="5">
        <v>9</v>
      </c>
      <c r="J38" s="5" t="s">
        <v>67</v>
      </c>
      <c r="K38" s="5" t="s">
        <v>68</v>
      </c>
      <c r="L38" s="550" t="s">
        <v>13</v>
      </c>
      <c r="M38" s="556"/>
      <c r="N38" s="551"/>
      <c r="O38" s="5" t="s">
        <v>39</v>
      </c>
      <c r="P38" s="5">
        <v>1</v>
      </c>
      <c r="Q38" s="5"/>
      <c r="R38" s="5"/>
      <c r="S38" s="5"/>
    </row>
    <row r="39" spans="1:19" ht="18.75" customHeight="1">
      <c r="A39" s="3" t="s">
        <v>225</v>
      </c>
      <c r="B39" s="3" t="s">
        <v>226</v>
      </c>
      <c r="C39" s="3" t="s">
        <v>79</v>
      </c>
      <c r="D39" s="3" t="s">
        <v>36</v>
      </c>
      <c r="E39" s="12">
        <v>1</v>
      </c>
      <c r="F39" s="12"/>
      <c r="G39" s="12"/>
      <c r="H39" s="12"/>
      <c r="I39" s="12">
        <v>10</v>
      </c>
      <c r="J39" s="3" t="s">
        <v>80</v>
      </c>
      <c r="K39" s="3" t="s">
        <v>81</v>
      </c>
      <c r="L39" s="552" t="s">
        <v>13</v>
      </c>
      <c r="M39" s="555"/>
      <c r="N39" s="553"/>
      <c r="O39" s="3" t="s">
        <v>38</v>
      </c>
      <c r="P39" s="12">
        <v>1</v>
      </c>
      <c r="Q39" s="12"/>
      <c r="R39" s="12"/>
      <c r="S39" s="12"/>
    </row>
    <row r="40" spans="1:19" ht="18.75" customHeight="1">
      <c r="A40" s="5"/>
      <c r="B40" s="5"/>
      <c r="C40" s="5"/>
      <c r="D40" s="5"/>
      <c r="E40" s="5"/>
      <c r="F40" s="5"/>
      <c r="G40" s="5"/>
      <c r="H40" s="5"/>
      <c r="I40" s="5">
        <v>11</v>
      </c>
      <c r="J40" s="5" t="s">
        <v>144</v>
      </c>
      <c r="K40" s="5" t="s">
        <v>145</v>
      </c>
      <c r="L40" s="550" t="s">
        <v>141</v>
      </c>
      <c r="M40" s="556"/>
      <c r="N40" s="551"/>
      <c r="O40" s="5" t="s">
        <v>36</v>
      </c>
      <c r="P40" s="5">
        <v>1</v>
      </c>
      <c r="Q40" s="5"/>
      <c r="R40" s="5"/>
      <c r="S40" s="5"/>
    </row>
    <row r="41" spans="1:19" ht="18.75" customHeight="1">
      <c r="A41" s="12"/>
      <c r="B41" s="12"/>
      <c r="C41" s="12"/>
      <c r="D41" s="12"/>
      <c r="E41" s="12"/>
      <c r="F41" s="12"/>
      <c r="G41" s="12"/>
      <c r="H41" s="12"/>
      <c r="I41" s="12">
        <v>12</v>
      </c>
      <c r="J41" s="12" t="s">
        <v>146</v>
      </c>
      <c r="K41" s="12" t="s">
        <v>147</v>
      </c>
      <c r="L41" s="535" t="s">
        <v>141</v>
      </c>
      <c r="M41" s="563"/>
      <c r="N41" s="536"/>
      <c r="O41" s="12" t="s">
        <v>36</v>
      </c>
      <c r="P41" s="12">
        <v>1</v>
      </c>
      <c r="Q41" s="12"/>
      <c r="R41" s="12"/>
      <c r="S41" s="12"/>
    </row>
    <row r="42" spans="1:19" ht="18.75" customHeight="1">
      <c r="A42" s="5"/>
      <c r="B42" s="5"/>
      <c r="C42" s="5"/>
      <c r="D42" s="5"/>
      <c r="E42" s="5"/>
      <c r="F42" s="5"/>
      <c r="G42" s="5"/>
      <c r="H42" s="5"/>
      <c r="I42" s="5">
        <v>13</v>
      </c>
      <c r="J42" s="5" t="s">
        <v>178</v>
      </c>
      <c r="K42" s="5" t="s">
        <v>179</v>
      </c>
      <c r="L42" s="550" t="s">
        <v>176</v>
      </c>
      <c r="M42" s="556"/>
      <c r="N42" s="551"/>
      <c r="O42" s="5" t="s">
        <v>35</v>
      </c>
      <c r="P42" s="5">
        <v>1</v>
      </c>
      <c r="Q42" s="5"/>
      <c r="R42" s="5"/>
      <c r="S42" s="5"/>
    </row>
    <row r="43" spans="1:19" ht="18.75" customHeight="1">
      <c r="A43" s="3"/>
      <c r="B43" s="3"/>
      <c r="C43" s="3"/>
      <c r="D43" s="3"/>
      <c r="E43" s="3"/>
      <c r="F43" s="3"/>
      <c r="G43" s="3"/>
      <c r="H43" s="3"/>
      <c r="I43" s="3">
        <v>14</v>
      </c>
      <c r="J43" s="3" t="s">
        <v>180</v>
      </c>
      <c r="K43" s="3" t="s">
        <v>181</v>
      </c>
      <c r="L43" s="552" t="s">
        <v>176</v>
      </c>
      <c r="M43" s="555"/>
      <c r="N43" s="553"/>
      <c r="O43" s="3" t="s">
        <v>38</v>
      </c>
      <c r="P43" s="3"/>
      <c r="Q43" s="3">
        <v>1</v>
      </c>
      <c r="R43" s="3"/>
      <c r="S43" s="3"/>
    </row>
    <row r="44" spans="1:19" ht="18.75" customHeight="1">
      <c r="A44" s="5"/>
      <c r="B44" s="5"/>
      <c r="C44" s="5"/>
      <c r="D44" s="5"/>
      <c r="E44" s="5"/>
      <c r="F44" s="5"/>
      <c r="G44" s="5"/>
      <c r="H44" s="5"/>
      <c r="I44" s="5">
        <v>15</v>
      </c>
      <c r="J44" s="5" t="s">
        <v>182</v>
      </c>
      <c r="K44" s="5" t="s">
        <v>183</v>
      </c>
      <c r="L44" s="550" t="s">
        <v>176</v>
      </c>
      <c r="M44" s="556"/>
      <c r="N44" s="551"/>
      <c r="O44" s="5" t="s">
        <v>36</v>
      </c>
      <c r="P44" s="5">
        <v>1</v>
      </c>
      <c r="Q44" s="5"/>
      <c r="R44" s="5"/>
      <c r="S44" s="5"/>
    </row>
    <row r="45" spans="1:19" ht="18.75" customHeight="1">
      <c r="A45" s="3"/>
      <c r="B45" s="3"/>
      <c r="C45" s="3"/>
      <c r="D45" s="3"/>
      <c r="E45" s="3"/>
      <c r="F45" s="3"/>
      <c r="G45" s="3"/>
      <c r="H45" s="3"/>
      <c r="I45" s="3">
        <v>16</v>
      </c>
      <c r="J45" s="3" t="s">
        <v>184</v>
      </c>
      <c r="K45" s="3" t="s">
        <v>37</v>
      </c>
      <c r="L45" s="552" t="s">
        <v>176</v>
      </c>
      <c r="M45" s="555"/>
      <c r="N45" s="553"/>
      <c r="O45" s="3" t="s">
        <v>38</v>
      </c>
      <c r="P45" s="3"/>
      <c r="Q45" s="3">
        <v>1</v>
      </c>
      <c r="R45" s="3"/>
      <c r="S45" s="3"/>
    </row>
    <row r="46" spans="1:19" ht="18.75" customHeight="1">
      <c r="A46" s="5"/>
      <c r="B46" s="5"/>
      <c r="C46" s="5"/>
      <c r="D46" s="5"/>
      <c r="E46" s="5"/>
      <c r="F46" s="5"/>
      <c r="G46" s="5"/>
      <c r="H46" s="5"/>
      <c r="I46" s="5">
        <v>17</v>
      </c>
      <c r="J46" s="5" t="s">
        <v>185</v>
      </c>
      <c r="K46" s="5" t="s">
        <v>186</v>
      </c>
      <c r="L46" s="550" t="s">
        <v>176</v>
      </c>
      <c r="M46" s="556"/>
      <c r="N46" s="551"/>
      <c r="O46" s="5" t="s">
        <v>35</v>
      </c>
      <c r="P46" s="5">
        <v>1</v>
      </c>
      <c r="Q46" s="5"/>
      <c r="R46" s="5"/>
      <c r="S46" s="5"/>
    </row>
    <row r="47" spans="1:19" ht="18.75" customHeight="1">
      <c r="A47" s="3"/>
      <c r="B47" s="3"/>
      <c r="C47" s="3"/>
      <c r="D47" s="3"/>
      <c r="E47" s="3"/>
      <c r="F47" s="3"/>
      <c r="G47" s="3"/>
      <c r="H47" s="3"/>
      <c r="I47" s="3">
        <v>18</v>
      </c>
      <c r="J47" s="3" t="s">
        <v>187</v>
      </c>
      <c r="K47" s="3" t="s">
        <v>188</v>
      </c>
      <c r="L47" s="552" t="s">
        <v>176</v>
      </c>
      <c r="M47" s="555"/>
      <c r="N47" s="553"/>
      <c r="O47" s="3" t="s">
        <v>39</v>
      </c>
      <c r="P47" s="3">
        <v>1</v>
      </c>
      <c r="Q47" s="3"/>
      <c r="R47" s="3"/>
      <c r="S47" s="3"/>
    </row>
    <row r="48" spans="1:19" ht="18.75" customHeight="1">
      <c r="A48" s="5"/>
      <c r="B48" s="5"/>
      <c r="C48" s="5"/>
      <c r="D48" s="5"/>
      <c r="E48" s="5"/>
      <c r="F48" s="5"/>
      <c r="G48" s="5"/>
      <c r="H48" s="5"/>
      <c r="I48" s="5">
        <v>19</v>
      </c>
      <c r="J48" s="5"/>
      <c r="K48" s="5"/>
      <c r="L48" s="550"/>
      <c r="M48" s="556"/>
      <c r="N48" s="551"/>
      <c r="O48" s="5"/>
      <c r="P48" s="5"/>
      <c r="Q48" s="5"/>
      <c r="R48" s="5"/>
      <c r="S48" s="5"/>
    </row>
    <row r="49" spans="1:19" ht="18.75" customHeight="1">
      <c r="A49" s="3"/>
      <c r="B49" s="3"/>
      <c r="C49" s="3"/>
      <c r="D49" s="3"/>
      <c r="E49" s="3"/>
      <c r="F49" s="3"/>
      <c r="G49" s="3"/>
      <c r="H49" s="3"/>
      <c r="I49" s="3">
        <v>20</v>
      </c>
      <c r="J49" s="3"/>
      <c r="K49" s="3"/>
      <c r="L49" s="552"/>
      <c r="M49" s="555"/>
      <c r="N49" s="553"/>
      <c r="O49" s="3"/>
      <c r="P49" s="3"/>
      <c r="Q49" s="3"/>
      <c r="R49" s="3"/>
      <c r="S49" s="3"/>
    </row>
    <row r="50" spans="1:19" ht="15">
      <c r="A50" s="17"/>
      <c r="B50" s="17"/>
      <c r="C50" s="17"/>
      <c r="D50" s="17"/>
      <c r="E50" s="17"/>
      <c r="F50" s="17"/>
      <c r="G50" s="17"/>
      <c r="H50" s="17"/>
      <c r="I50" s="17"/>
      <c r="J50" s="17"/>
      <c r="K50" s="17"/>
      <c r="L50" s="560"/>
      <c r="M50" s="561"/>
      <c r="N50" s="562"/>
      <c r="O50" s="17"/>
      <c r="P50" s="17"/>
      <c r="Q50" s="17"/>
      <c r="R50" s="17"/>
      <c r="S50" s="17"/>
    </row>
    <row r="51" spans="1:19" ht="15">
      <c r="A51" s="17"/>
      <c r="B51" s="17"/>
      <c r="C51" s="17"/>
      <c r="D51" s="17"/>
      <c r="E51" s="17"/>
      <c r="F51" s="17"/>
      <c r="G51" s="17"/>
      <c r="H51" s="17"/>
      <c r="I51" s="17"/>
      <c r="J51" s="17"/>
      <c r="K51" s="17"/>
      <c r="L51" s="560"/>
      <c r="M51" s="561"/>
      <c r="N51" s="562"/>
      <c r="O51" s="17"/>
      <c r="P51" s="17"/>
      <c r="Q51" s="17"/>
      <c r="R51" s="17"/>
      <c r="S51" s="17"/>
    </row>
    <row r="52" spans="1:19" s="31" customFormat="1" ht="22.5" customHeight="1">
      <c r="A52" s="498" t="s">
        <v>138</v>
      </c>
      <c r="B52" s="499"/>
      <c r="C52" s="510"/>
      <c r="D52" s="30">
        <f>SUM(E52:H52)</f>
        <v>10</v>
      </c>
      <c r="E52" s="30">
        <f>SUM(E30:E49)</f>
        <v>8</v>
      </c>
      <c r="F52" s="30">
        <f>SUM(F30:F49)</f>
        <v>2</v>
      </c>
      <c r="G52" s="30">
        <f>SUM(G30:G49)</f>
        <v>0</v>
      </c>
      <c r="H52" s="30">
        <f>SUM(H30:H49)</f>
        <v>0</v>
      </c>
      <c r="I52" s="30"/>
      <c r="J52" s="498" t="s">
        <v>138</v>
      </c>
      <c r="K52" s="499"/>
      <c r="L52" s="499"/>
      <c r="M52" s="499"/>
      <c r="N52" s="510"/>
      <c r="O52" s="30">
        <f>SUM(P52:S52)</f>
        <v>18</v>
      </c>
      <c r="P52" s="30">
        <f>SUM(P30:P49)</f>
        <v>13</v>
      </c>
      <c r="Q52" s="30">
        <f>SUM(Q30:Q49)</f>
        <v>5</v>
      </c>
      <c r="R52" s="30">
        <f>SUM(R30:R49)</f>
        <v>0</v>
      </c>
      <c r="S52" s="30">
        <f>SUM(S30:S49)</f>
        <v>0</v>
      </c>
    </row>
    <row r="53" spans="1:19" s="23" customFormat="1" ht="18.75">
      <c r="A53" s="21" t="s">
        <v>16</v>
      </c>
      <c r="B53" s="21" t="s">
        <v>125</v>
      </c>
      <c r="C53" s="503" t="s">
        <v>126</v>
      </c>
      <c r="D53" s="503"/>
      <c r="E53" s="503"/>
      <c r="F53" s="503"/>
      <c r="G53" s="503"/>
      <c r="H53" s="503"/>
      <c r="I53" s="21"/>
      <c r="J53" s="21" t="s">
        <v>15</v>
      </c>
      <c r="K53" s="21" t="s">
        <v>127</v>
      </c>
      <c r="L53" s="503" t="s">
        <v>124</v>
      </c>
      <c r="M53" s="503"/>
      <c r="N53" s="503"/>
      <c r="O53" s="503"/>
      <c r="P53" s="503"/>
      <c r="Q53" s="503"/>
      <c r="R53" s="503">
        <v>2017</v>
      </c>
      <c r="S53" s="503"/>
    </row>
    <row r="54" spans="1:19" s="27" customFormat="1" ht="15.75">
      <c r="A54" s="24" t="s">
        <v>83</v>
      </c>
      <c r="B54" s="28">
        <v>42798</v>
      </c>
      <c r="C54" s="25" t="s">
        <v>128</v>
      </c>
      <c r="D54" s="25" t="s">
        <v>131</v>
      </c>
      <c r="E54" s="417" t="s">
        <v>26</v>
      </c>
      <c r="F54" s="564"/>
      <c r="G54" s="564"/>
      <c r="H54" s="418"/>
      <c r="I54" s="26"/>
      <c r="J54" s="24" t="s">
        <v>28</v>
      </c>
      <c r="K54" s="28">
        <v>42799</v>
      </c>
      <c r="L54" s="417" t="s">
        <v>128</v>
      </c>
      <c r="M54" s="564"/>
      <c r="N54" s="418"/>
      <c r="O54" s="25" t="s">
        <v>132</v>
      </c>
      <c r="P54" s="417" t="s">
        <v>29</v>
      </c>
      <c r="Q54" s="564"/>
      <c r="R54" s="564"/>
      <c r="S54" s="418"/>
    </row>
    <row r="55" spans="1:19" ht="27.75">
      <c r="A55" s="6" t="s">
        <v>0</v>
      </c>
      <c r="B55" s="6" t="s">
        <v>1</v>
      </c>
      <c r="C55" s="6" t="s">
        <v>17</v>
      </c>
      <c r="D55" s="22" t="s">
        <v>3</v>
      </c>
      <c r="E55" s="22" t="s">
        <v>4</v>
      </c>
      <c r="F55" s="22" t="s">
        <v>8</v>
      </c>
      <c r="G55" s="22" t="s">
        <v>5</v>
      </c>
      <c r="H55" s="22" t="s">
        <v>6</v>
      </c>
      <c r="I55" s="22"/>
      <c r="J55" s="6" t="s">
        <v>0</v>
      </c>
      <c r="K55" s="6" t="s">
        <v>1</v>
      </c>
      <c r="L55" s="481" t="s">
        <v>17</v>
      </c>
      <c r="M55" s="482"/>
      <c r="N55" s="483"/>
      <c r="O55" s="22" t="s">
        <v>3</v>
      </c>
      <c r="P55" s="22" t="s">
        <v>4</v>
      </c>
      <c r="Q55" s="22" t="s">
        <v>8</v>
      </c>
      <c r="R55" s="22" t="s">
        <v>5</v>
      </c>
      <c r="S55" s="22" t="s">
        <v>6</v>
      </c>
    </row>
    <row r="56" spans="1:19" ht="18.75" customHeight="1">
      <c r="A56" s="5" t="s">
        <v>100</v>
      </c>
      <c r="B56" s="5" t="s">
        <v>101</v>
      </c>
      <c r="C56" s="5" t="s">
        <v>133</v>
      </c>
      <c r="D56" s="5" t="s">
        <v>38</v>
      </c>
      <c r="E56" s="5"/>
      <c r="F56" s="5">
        <v>1</v>
      </c>
      <c r="G56" s="5"/>
      <c r="H56" s="5"/>
      <c r="I56" s="5">
        <v>1</v>
      </c>
      <c r="J56" s="5" t="s">
        <v>96</v>
      </c>
      <c r="K56" s="5" t="s">
        <v>97</v>
      </c>
      <c r="L56" s="550" t="s">
        <v>133</v>
      </c>
      <c r="M56" s="556"/>
      <c r="N56" s="551"/>
      <c r="O56" s="5" t="s">
        <v>35</v>
      </c>
      <c r="P56" s="5">
        <v>1</v>
      </c>
      <c r="Q56" s="5"/>
      <c r="R56" s="5"/>
      <c r="S56" s="5"/>
    </row>
    <row r="57" spans="1:19" ht="18.75" customHeight="1">
      <c r="A57" s="3" t="s">
        <v>90</v>
      </c>
      <c r="B57" s="3" t="s">
        <v>91</v>
      </c>
      <c r="C57" s="3" t="s">
        <v>133</v>
      </c>
      <c r="D57" s="3" t="s">
        <v>38</v>
      </c>
      <c r="E57" s="3"/>
      <c r="F57" s="3">
        <v>1</v>
      </c>
      <c r="G57" s="3"/>
      <c r="H57" s="3"/>
      <c r="I57" s="3">
        <v>2</v>
      </c>
      <c r="J57" s="3" t="s">
        <v>102</v>
      </c>
      <c r="K57" s="3" t="s">
        <v>103</v>
      </c>
      <c r="L57" s="552" t="s">
        <v>133</v>
      </c>
      <c r="M57" s="555"/>
      <c r="N57" s="553"/>
      <c r="O57" s="3" t="s">
        <v>38</v>
      </c>
      <c r="P57" s="3"/>
      <c r="Q57" s="3">
        <v>1</v>
      </c>
      <c r="R57" s="3"/>
      <c r="S57" s="3"/>
    </row>
    <row r="58" spans="1:19" ht="18.75" customHeight="1">
      <c r="A58" s="5" t="s">
        <v>109</v>
      </c>
      <c r="B58" s="5" t="s">
        <v>110</v>
      </c>
      <c r="C58" s="5" t="s">
        <v>133</v>
      </c>
      <c r="D58" s="5" t="s">
        <v>36</v>
      </c>
      <c r="E58" s="5">
        <v>1</v>
      </c>
      <c r="F58" s="5"/>
      <c r="G58" s="5"/>
      <c r="H58" s="5"/>
      <c r="I58" s="5">
        <v>3</v>
      </c>
      <c r="J58" s="5" t="s">
        <v>120</v>
      </c>
      <c r="K58" s="5" t="s">
        <v>114</v>
      </c>
      <c r="L58" s="550" t="s">
        <v>13</v>
      </c>
      <c r="M58" s="556"/>
      <c r="N58" s="551"/>
      <c r="O58" s="5" t="s">
        <v>36</v>
      </c>
      <c r="P58" s="5">
        <v>1</v>
      </c>
      <c r="Q58" s="5"/>
      <c r="R58" s="5"/>
      <c r="S58" s="5"/>
    </row>
    <row r="59" spans="1:19" ht="18.75" customHeight="1">
      <c r="A59" s="3" t="s">
        <v>65</v>
      </c>
      <c r="B59" s="3" t="s">
        <v>66</v>
      </c>
      <c r="C59" s="3" t="s">
        <v>13</v>
      </c>
      <c r="D59" s="3" t="s">
        <v>58</v>
      </c>
      <c r="E59" s="12">
        <v>1</v>
      </c>
      <c r="F59" s="12"/>
      <c r="G59" s="12"/>
      <c r="H59" s="12"/>
      <c r="I59" s="12">
        <v>4</v>
      </c>
      <c r="J59" s="3" t="s">
        <v>46</v>
      </c>
      <c r="K59" s="3" t="s">
        <v>47</v>
      </c>
      <c r="L59" s="552" t="s">
        <v>136</v>
      </c>
      <c r="M59" s="555"/>
      <c r="N59" s="553"/>
      <c r="O59" s="3" t="s">
        <v>35</v>
      </c>
      <c r="P59" s="12">
        <v>1</v>
      </c>
      <c r="Q59" s="12"/>
      <c r="R59" s="12"/>
      <c r="S59" s="12"/>
    </row>
    <row r="60" spans="1:19" ht="18.75" customHeight="1">
      <c r="A60" s="5" t="s">
        <v>148</v>
      </c>
      <c r="B60" s="5" t="s">
        <v>149</v>
      </c>
      <c r="C60" s="5" t="s">
        <v>141</v>
      </c>
      <c r="D60" s="5" t="s">
        <v>36</v>
      </c>
      <c r="E60" s="5">
        <v>1</v>
      </c>
      <c r="F60" s="5"/>
      <c r="G60" s="5"/>
      <c r="H60" s="5"/>
      <c r="I60" s="5">
        <v>5</v>
      </c>
      <c r="J60" s="5" t="s">
        <v>48</v>
      </c>
      <c r="K60" s="5" t="s">
        <v>47</v>
      </c>
      <c r="L60" s="550" t="s">
        <v>136</v>
      </c>
      <c r="M60" s="556"/>
      <c r="N60" s="551"/>
      <c r="O60" s="5" t="s">
        <v>35</v>
      </c>
      <c r="P60" s="5">
        <v>1</v>
      </c>
      <c r="Q60" s="5"/>
      <c r="R60" s="5"/>
      <c r="S60" s="5"/>
    </row>
    <row r="61" spans="1:19" ht="18.75" customHeight="1">
      <c r="A61" s="3" t="s">
        <v>193</v>
      </c>
      <c r="B61" s="3" t="s">
        <v>194</v>
      </c>
      <c r="C61" s="3" t="s">
        <v>192</v>
      </c>
      <c r="D61" s="3" t="s">
        <v>35</v>
      </c>
      <c r="E61" s="12">
        <v>1</v>
      </c>
      <c r="F61" s="12"/>
      <c r="G61" s="12"/>
      <c r="H61" s="12"/>
      <c r="I61" s="12">
        <v>6</v>
      </c>
      <c r="J61" s="3" t="s">
        <v>150</v>
      </c>
      <c r="K61" s="3" t="s">
        <v>147</v>
      </c>
      <c r="L61" s="552" t="s">
        <v>141</v>
      </c>
      <c r="M61" s="555"/>
      <c r="N61" s="553"/>
      <c r="O61" s="3" t="s">
        <v>36</v>
      </c>
      <c r="P61" s="3">
        <v>1</v>
      </c>
      <c r="Q61" s="3"/>
      <c r="R61" s="3"/>
      <c r="S61" s="3"/>
    </row>
    <row r="62" spans="1:19" ht="18.75" customHeight="1">
      <c r="A62" s="5" t="s">
        <v>201</v>
      </c>
      <c r="B62" s="5" t="s">
        <v>45</v>
      </c>
      <c r="C62" s="5" t="s">
        <v>32</v>
      </c>
      <c r="D62" s="5" t="s">
        <v>35</v>
      </c>
      <c r="E62" s="5">
        <v>1</v>
      </c>
      <c r="F62" s="5"/>
      <c r="G62" s="5"/>
      <c r="H62" s="5"/>
      <c r="I62" s="5">
        <v>7</v>
      </c>
      <c r="J62" s="5" t="s">
        <v>170</v>
      </c>
      <c r="K62" s="5" t="s">
        <v>171</v>
      </c>
      <c r="L62" s="550" t="s">
        <v>164</v>
      </c>
      <c r="M62" s="556"/>
      <c r="N62" s="551"/>
      <c r="O62" s="5" t="s">
        <v>38</v>
      </c>
      <c r="P62" s="5"/>
      <c r="Q62" s="5">
        <v>1</v>
      </c>
      <c r="R62" s="5"/>
      <c r="S62" s="5"/>
    </row>
    <row r="63" spans="1:19" ht="18.75" customHeight="1">
      <c r="A63" s="3" t="s">
        <v>202</v>
      </c>
      <c r="B63" s="3" t="s">
        <v>203</v>
      </c>
      <c r="C63" s="3" t="s">
        <v>32</v>
      </c>
      <c r="D63" s="3" t="s">
        <v>38</v>
      </c>
      <c r="E63" s="12"/>
      <c r="F63" s="12">
        <v>1</v>
      </c>
      <c r="G63" s="12"/>
      <c r="H63" s="12"/>
      <c r="I63" s="12">
        <v>8</v>
      </c>
      <c r="J63" s="3" t="s">
        <v>172</v>
      </c>
      <c r="K63" s="3" t="s">
        <v>173</v>
      </c>
      <c r="L63" s="552" t="s">
        <v>164</v>
      </c>
      <c r="M63" s="555"/>
      <c r="N63" s="553"/>
      <c r="O63" s="3" t="s">
        <v>38</v>
      </c>
      <c r="P63" s="12"/>
      <c r="Q63" s="12">
        <v>1</v>
      </c>
      <c r="R63" s="12"/>
      <c r="S63" s="12"/>
    </row>
    <row r="64" spans="1:19" ht="18.75" customHeight="1">
      <c r="A64" s="5" t="s">
        <v>204</v>
      </c>
      <c r="B64" s="5" t="s">
        <v>40</v>
      </c>
      <c r="C64" s="5" t="s">
        <v>32</v>
      </c>
      <c r="D64" s="5" t="s">
        <v>35</v>
      </c>
      <c r="E64" s="5">
        <v>1</v>
      </c>
      <c r="F64" s="5"/>
      <c r="G64" s="5"/>
      <c r="H64" s="5"/>
      <c r="I64" s="5">
        <v>9</v>
      </c>
      <c r="J64" s="5" t="s">
        <v>160</v>
      </c>
      <c r="K64" s="5" t="s">
        <v>207</v>
      </c>
      <c r="L64" s="550" t="s">
        <v>32</v>
      </c>
      <c r="M64" s="556"/>
      <c r="N64" s="551"/>
      <c r="O64" s="5" t="s">
        <v>38</v>
      </c>
      <c r="P64" s="5"/>
      <c r="Q64" s="5">
        <v>1</v>
      </c>
      <c r="R64" s="5"/>
      <c r="S64" s="5"/>
    </row>
    <row r="65" spans="1:19" ht="18.75" customHeight="1">
      <c r="A65" s="3" t="s">
        <v>205</v>
      </c>
      <c r="B65" s="3" t="s">
        <v>206</v>
      </c>
      <c r="C65" s="3" t="s">
        <v>32</v>
      </c>
      <c r="D65" s="3" t="s">
        <v>36</v>
      </c>
      <c r="E65" s="12">
        <v>1</v>
      </c>
      <c r="F65" s="12"/>
      <c r="G65" s="12"/>
      <c r="H65" s="12"/>
      <c r="I65" s="12">
        <v>10</v>
      </c>
      <c r="J65" s="3" t="s">
        <v>160</v>
      </c>
      <c r="K65" s="3" t="s">
        <v>208</v>
      </c>
      <c r="L65" s="552" t="s">
        <v>32</v>
      </c>
      <c r="M65" s="555"/>
      <c r="N65" s="553"/>
      <c r="O65" s="3" t="s">
        <v>58</v>
      </c>
      <c r="P65" s="12">
        <v>1</v>
      </c>
      <c r="Q65" s="12"/>
      <c r="R65" s="12"/>
      <c r="S65" s="12"/>
    </row>
    <row r="66" spans="1:19" ht="18.75" customHeight="1">
      <c r="A66" s="5"/>
      <c r="B66" s="5"/>
      <c r="C66" s="5"/>
      <c r="D66" s="5"/>
      <c r="E66" s="5"/>
      <c r="F66" s="5"/>
      <c r="G66" s="5"/>
      <c r="H66" s="5"/>
      <c r="I66" s="5">
        <v>11</v>
      </c>
      <c r="J66" s="5" t="s">
        <v>209</v>
      </c>
      <c r="K66" s="5" t="s">
        <v>210</v>
      </c>
      <c r="L66" s="550" t="s">
        <v>32</v>
      </c>
      <c r="M66" s="556"/>
      <c r="N66" s="551"/>
      <c r="O66" s="5" t="s">
        <v>38</v>
      </c>
      <c r="P66" s="5"/>
      <c r="Q66" s="5">
        <v>1</v>
      </c>
      <c r="R66" s="5"/>
      <c r="S66" s="5"/>
    </row>
    <row r="67" spans="1:19" ht="18.75" customHeight="1">
      <c r="A67" s="12"/>
      <c r="B67" s="12"/>
      <c r="C67" s="12"/>
      <c r="D67" s="12"/>
      <c r="E67" s="12"/>
      <c r="F67" s="12"/>
      <c r="G67" s="12"/>
      <c r="H67" s="12"/>
      <c r="I67" s="12">
        <v>12</v>
      </c>
      <c r="J67" s="12" t="s">
        <v>211</v>
      </c>
      <c r="K67" s="12" t="s">
        <v>60</v>
      </c>
      <c r="L67" s="552" t="s">
        <v>32</v>
      </c>
      <c r="M67" s="555"/>
      <c r="N67" s="553"/>
      <c r="O67" s="12" t="s">
        <v>38</v>
      </c>
      <c r="P67" s="12"/>
      <c r="Q67" s="12">
        <v>1</v>
      </c>
      <c r="R67" s="12"/>
      <c r="S67" s="12"/>
    </row>
    <row r="68" spans="1:19" ht="18.75" customHeight="1">
      <c r="A68" s="5"/>
      <c r="B68" s="5"/>
      <c r="C68" s="5"/>
      <c r="D68" s="5"/>
      <c r="E68" s="5"/>
      <c r="F68" s="5"/>
      <c r="G68" s="5"/>
      <c r="H68" s="5"/>
      <c r="I68" s="5">
        <v>13</v>
      </c>
      <c r="J68" s="5" t="s">
        <v>160</v>
      </c>
      <c r="K68" s="5" t="s">
        <v>212</v>
      </c>
      <c r="L68" s="550" t="s">
        <v>32</v>
      </c>
      <c r="M68" s="556"/>
      <c r="N68" s="551"/>
      <c r="O68" s="5" t="s">
        <v>58</v>
      </c>
      <c r="P68" s="5">
        <v>1</v>
      </c>
      <c r="Q68" s="5"/>
      <c r="R68" s="5"/>
      <c r="S68" s="5"/>
    </row>
    <row r="69" spans="1:19" ht="18.75" customHeight="1">
      <c r="A69" s="3"/>
      <c r="B69" s="3"/>
      <c r="C69" s="3"/>
      <c r="D69" s="3"/>
      <c r="E69" s="3"/>
      <c r="F69" s="3"/>
      <c r="G69" s="3"/>
      <c r="H69" s="3"/>
      <c r="I69" s="3">
        <v>14</v>
      </c>
      <c r="J69" s="3"/>
      <c r="K69" s="3"/>
      <c r="L69" s="552"/>
      <c r="M69" s="555"/>
      <c r="N69" s="553"/>
      <c r="O69" s="3"/>
      <c r="P69" s="3"/>
      <c r="Q69" s="3"/>
      <c r="R69" s="3"/>
      <c r="S69" s="3"/>
    </row>
    <row r="70" spans="1:19" ht="18.75" customHeight="1">
      <c r="A70" s="5"/>
      <c r="B70" s="5"/>
      <c r="C70" s="5"/>
      <c r="D70" s="5"/>
      <c r="E70" s="5"/>
      <c r="F70" s="5"/>
      <c r="G70" s="5"/>
      <c r="H70" s="5"/>
      <c r="I70" s="5">
        <v>15</v>
      </c>
      <c r="J70" s="5"/>
      <c r="K70" s="5"/>
      <c r="L70" s="550"/>
      <c r="M70" s="556"/>
      <c r="N70" s="551"/>
      <c r="O70" s="5"/>
      <c r="P70" s="5"/>
      <c r="Q70" s="5"/>
      <c r="R70" s="5"/>
      <c r="S70" s="5"/>
    </row>
    <row r="71" spans="1:19" ht="18.75" customHeight="1">
      <c r="A71" s="3"/>
      <c r="B71" s="3"/>
      <c r="C71" s="3"/>
      <c r="D71" s="3"/>
      <c r="E71" s="3"/>
      <c r="F71" s="3"/>
      <c r="G71" s="3"/>
      <c r="H71" s="3"/>
      <c r="I71" s="3">
        <v>16</v>
      </c>
      <c r="J71" s="3"/>
      <c r="K71" s="3"/>
      <c r="L71" s="552"/>
      <c r="M71" s="555"/>
      <c r="N71" s="553"/>
      <c r="O71" s="3"/>
      <c r="P71" s="3"/>
      <c r="Q71" s="3"/>
      <c r="R71" s="3"/>
      <c r="S71" s="3"/>
    </row>
    <row r="72" spans="1:19" ht="18.75" customHeight="1">
      <c r="A72" s="5"/>
      <c r="B72" s="5"/>
      <c r="C72" s="5"/>
      <c r="D72" s="5"/>
      <c r="E72" s="5"/>
      <c r="F72" s="5"/>
      <c r="G72" s="5"/>
      <c r="H72" s="5"/>
      <c r="I72" s="5">
        <v>17</v>
      </c>
      <c r="J72" s="5"/>
      <c r="K72" s="5"/>
      <c r="L72" s="550"/>
      <c r="M72" s="556"/>
      <c r="N72" s="551"/>
      <c r="O72" s="5"/>
      <c r="P72" s="5"/>
      <c r="Q72" s="5"/>
      <c r="R72" s="5"/>
      <c r="S72" s="5"/>
    </row>
    <row r="73" spans="1:19" ht="18.75" customHeight="1">
      <c r="A73" s="3"/>
      <c r="B73" s="3"/>
      <c r="C73" s="3"/>
      <c r="D73" s="3"/>
      <c r="E73" s="3"/>
      <c r="F73" s="3"/>
      <c r="G73" s="3"/>
      <c r="H73" s="3"/>
      <c r="I73" s="3">
        <v>18</v>
      </c>
      <c r="J73" s="3"/>
      <c r="K73" s="3"/>
      <c r="L73" s="552"/>
      <c r="M73" s="555"/>
      <c r="N73" s="553"/>
      <c r="O73" s="3"/>
      <c r="P73" s="3"/>
      <c r="Q73" s="3"/>
      <c r="R73" s="3"/>
      <c r="S73" s="3"/>
    </row>
    <row r="74" spans="1:19" ht="18.75" customHeight="1">
      <c r="A74" s="5"/>
      <c r="B74" s="5"/>
      <c r="C74" s="5"/>
      <c r="D74" s="5"/>
      <c r="E74" s="5"/>
      <c r="F74" s="5"/>
      <c r="G74" s="5"/>
      <c r="H74" s="5"/>
      <c r="I74" s="5">
        <v>19</v>
      </c>
      <c r="J74" s="29" t="s">
        <v>219</v>
      </c>
      <c r="K74" s="29" t="s">
        <v>208</v>
      </c>
      <c r="L74" s="557" t="s">
        <v>34</v>
      </c>
      <c r="M74" s="558"/>
      <c r="N74" s="559"/>
      <c r="O74" s="29" t="s">
        <v>42</v>
      </c>
      <c r="P74" s="29"/>
      <c r="Q74" s="29"/>
      <c r="R74" s="29"/>
      <c r="S74" s="29">
        <v>1</v>
      </c>
    </row>
    <row r="75" spans="1:19" ht="18.75" customHeight="1">
      <c r="A75" s="3"/>
      <c r="B75" s="3"/>
      <c r="C75" s="3"/>
      <c r="D75" s="3"/>
      <c r="E75" s="3"/>
      <c r="F75" s="3"/>
      <c r="G75" s="3"/>
      <c r="H75" s="3"/>
      <c r="I75" s="3">
        <v>20</v>
      </c>
      <c r="J75" s="29" t="s">
        <v>94</v>
      </c>
      <c r="K75" s="29" t="s">
        <v>95</v>
      </c>
      <c r="L75" s="557" t="s">
        <v>133</v>
      </c>
      <c r="M75" s="558"/>
      <c r="N75" s="559"/>
      <c r="O75" s="29" t="s">
        <v>38</v>
      </c>
      <c r="P75" s="29"/>
      <c r="Q75" s="29"/>
      <c r="R75" s="29"/>
      <c r="S75" s="29">
        <v>1</v>
      </c>
    </row>
    <row r="76" spans="1:19" ht="15">
      <c r="A76" s="17"/>
      <c r="B76" s="17"/>
      <c r="C76" s="17"/>
      <c r="D76" s="17"/>
      <c r="E76" s="17"/>
      <c r="F76" s="17"/>
      <c r="G76" s="17"/>
      <c r="H76" s="17"/>
      <c r="I76" s="17"/>
      <c r="J76" s="17"/>
      <c r="K76" s="17"/>
      <c r="L76" s="560"/>
      <c r="M76" s="561"/>
      <c r="N76" s="562"/>
      <c r="O76" s="17"/>
      <c r="P76" s="17"/>
      <c r="Q76" s="17"/>
      <c r="R76" s="17"/>
      <c r="S76" s="17"/>
    </row>
    <row r="77" spans="1:19" ht="15">
      <c r="A77" s="17"/>
      <c r="B77" s="17"/>
      <c r="C77" s="17"/>
      <c r="D77" s="17"/>
      <c r="E77" s="17"/>
      <c r="F77" s="17"/>
      <c r="G77" s="17"/>
      <c r="H77" s="17"/>
      <c r="I77" s="17"/>
      <c r="J77" s="17"/>
      <c r="K77" s="17"/>
      <c r="L77" s="560"/>
      <c r="M77" s="561"/>
      <c r="N77" s="562"/>
      <c r="O77" s="17"/>
      <c r="P77" s="17"/>
      <c r="Q77" s="17"/>
      <c r="R77" s="17"/>
      <c r="S77" s="17"/>
    </row>
    <row r="78" spans="1:19" s="31" customFormat="1" ht="22.5" customHeight="1">
      <c r="A78" s="498" t="s">
        <v>138</v>
      </c>
      <c r="B78" s="499"/>
      <c r="C78" s="510"/>
      <c r="D78" s="30">
        <f>SUM(E78:H78)</f>
        <v>10</v>
      </c>
      <c r="E78" s="30">
        <f>SUM(E56:E75)</f>
        <v>7</v>
      </c>
      <c r="F78" s="30">
        <f>SUM(F56:F75)</f>
        <v>3</v>
      </c>
      <c r="G78" s="30">
        <f>SUM(G56:G75)</f>
        <v>0</v>
      </c>
      <c r="H78" s="30">
        <f>SUM(H56:H75)</f>
        <v>0</v>
      </c>
      <c r="I78" s="30"/>
      <c r="J78" s="498" t="s">
        <v>138</v>
      </c>
      <c r="K78" s="499"/>
      <c r="L78" s="499"/>
      <c r="M78" s="499"/>
      <c r="N78" s="510"/>
      <c r="O78" s="30">
        <f>SUM(P78:S78)</f>
        <v>15</v>
      </c>
      <c r="P78" s="30">
        <f>SUM(P56:P75)</f>
        <v>7</v>
      </c>
      <c r="Q78" s="30">
        <f>SUM(Q56:Q75)</f>
        <v>6</v>
      </c>
      <c r="R78" s="30">
        <f>SUM(R56:R75)</f>
        <v>0</v>
      </c>
      <c r="S78" s="30">
        <f>SUM(S56:S75)</f>
        <v>2</v>
      </c>
    </row>
    <row r="79" spans="1:19" ht="37.5" customHeight="1">
      <c r="A79" s="14"/>
      <c r="B79" s="14"/>
      <c r="C79" s="14"/>
      <c r="D79" s="14"/>
      <c r="E79" s="34"/>
      <c r="F79" s="34"/>
      <c r="G79" s="34"/>
      <c r="H79" s="34"/>
      <c r="I79" s="34"/>
      <c r="J79" s="14"/>
      <c r="K79" s="566" t="s">
        <v>138</v>
      </c>
      <c r="L79" s="566"/>
      <c r="M79" s="566"/>
      <c r="N79" s="566"/>
      <c r="O79" s="566"/>
      <c r="P79" s="33" t="s">
        <v>4</v>
      </c>
      <c r="Q79" s="33" t="s">
        <v>8</v>
      </c>
      <c r="R79" s="33" t="s">
        <v>5</v>
      </c>
      <c r="S79" s="33" t="s">
        <v>6</v>
      </c>
    </row>
    <row r="80" spans="11:19" ht="36.75" customHeight="1">
      <c r="K80" s="566"/>
      <c r="L80" s="566"/>
      <c r="M80" s="566"/>
      <c r="N80" s="566"/>
      <c r="O80" s="566"/>
      <c r="P80" s="33">
        <f>SUM(E26+P26+E52+P52+E78+P78)</f>
        <v>55</v>
      </c>
      <c r="Q80" s="33">
        <f>SUM(F26+Q26+F52+Q52+F78+Q78)</f>
        <v>27</v>
      </c>
      <c r="R80" s="33">
        <f>SUM(G26+R26+G52+R52+G78+R78)</f>
        <v>0</v>
      </c>
      <c r="S80" s="33">
        <f>SUM(H26+S26+H52+S52+H78+S78)</f>
        <v>4</v>
      </c>
    </row>
    <row r="81" spans="11:19" ht="18.75" customHeight="1">
      <c r="K81" s="566"/>
      <c r="L81" s="566"/>
      <c r="M81" s="566"/>
      <c r="N81" s="566"/>
      <c r="O81" s="566"/>
      <c r="P81" s="498">
        <f>SUM(P80:Q80)</f>
        <v>82</v>
      </c>
      <c r="Q81" s="510"/>
      <c r="R81" s="498">
        <f>SUM(R80:S80)</f>
        <v>4</v>
      </c>
      <c r="S81" s="510"/>
    </row>
    <row r="82" spans="11:19" ht="18.75" customHeight="1">
      <c r="K82" s="566"/>
      <c r="L82" s="566"/>
      <c r="M82" s="566"/>
      <c r="N82" s="566"/>
      <c r="O82" s="566"/>
      <c r="P82" s="498">
        <f>SUM(P81:S81)</f>
        <v>86</v>
      </c>
      <c r="Q82" s="499"/>
      <c r="R82" s="499"/>
      <c r="S82" s="510"/>
    </row>
    <row r="83" spans="11:19" ht="38.25">
      <c r="K83" s="424"/>
      <c r="L83" s="424"/>
      <c r="M83" s="22" t="s">
        <v>58</v>
      </c>
      <c r="N83" s="22" t="s">
        <v>36</v>
      </c>
      <c r="O83" s="22" t="s">
        <v>39</v>
      </c>
      <c r="P83" s="22" t="s">
        <v>35</v>
      </c>
      <c r="Q83" s="22" t="s">
        <v>42</v>
      </c>
      <c r="R83" s="22" t="s">
        <v>38</v>
      </c>
      <c r="S83" s="33" t="s">
        <v>137</v>
      </c>
    </row>
    <row r="84" spans="11:19" ht="15.75">
      <c r="K84" s="424" t="s">
        <v>151</v>
      </c>
      <c r="L84" s="424"/>
      <c r="M84" s="6">
        <v>1</v>
      </c>
      <c r="N84" s="6">
        <v>3</v>
      </c>
      <c r="O84" s="6"/>
      <c r="P84" s="6"/>
      <c r="Q84" s="6"/>
      <c r="R84" s="6">
        <v>1</v>
      </c>
      <c r="S84" s="32">
        <f>SUM(M84:R84)</f>
        <v>5</v>
      </c>
    </row>
    <row r="85" spans="11:19" ht="15.75">
      <c r="K85" s="424" t="s">
        <v>79</v>
      </c>
      <c r="L85" s="424"/>
      <c r="M85" s="6"/>
      <c r="N85" s="6">
        <v>1</v>
      </c>
      <c r="O85" s="6">
        <v>1</v>
      </c>
      <c r="P85" s="6">
        <v>2</v>
      </c>
      <c r="Q85" s="6"/>
      <c r="R85" s="6"/>
      <c r="S85" s="32">
        <f aca="true" t="shared" si="0" ref="S85:S98">SUM(M85:R85)</f>
        <v>4</v>
      </c>
    </row>
    <row r="86" spans="11:19" ht="15.75">
      <c r="K86" s="424" t="s">
        <v>152</v>
      </c>
      <c r="L86" s="424"/>
      <c r="M86" s="6"/>
      <c r="N86" s="6"/>
      <c r="O86" s="6"/>
      <c r="P86" s="6">
        <v>2</v>
      </c>
      <c r="Q86" s="6"/>
      <c r="R86" s="6">
        <v>1</v>
      </c>
      <c r="S86" s="32">
        <f t="shared" si="0"/>
        <v>3</v>
      </c>
    </row>
    <row r="87" spans="11:19" ht="15.75">
      <c r="K87" s="424" t="s">
        <v>153</v>
      </c>
      <c r="L87" s="424"/>
      <c r="M87" s="6"/>
      <c r="N87" s="6">
        <v>1</v>
      </c>
      <c r="O87" s="6"/>
      <c r="P87" s="6">
        <v>4</v>
      </c>
      <c r="Q87" s="6"/>
      <c r="R87" s="6">
        <v>2</v>
      </c>
      <c r="S87" s="32">
        <f t="shared" si="0"/>
        <v>7</v>
      </c>
    </row>
    <row r="88" spans="11:19" ht="15.75">
      <c r="K88" s="424" t="s">
        <v>141</v>
      </c>
      <c r="L88" s="424"/>
      <c r="M88" s="6"/>
      <c r="N88" s="6">
        <v>4</v>
      </c>
      <c r="O88" s="6"/>
      <c r="P88" s="6">
        <v>1</v>
      </c>
      <c r="Q88" s="6"/>
      <c r="R88" s="6">
        <v>1</v>
      </c>
      <c r="S88" s="32">
        <f t="shared" si="0"/>
        <v>6</v>
      </c>
    </row>
    <row r="89" spans="11:19" ht="15.75">
      <c r="K89" s="424" t="s">
        <v>154</v>
      </c>
      <c r="L89" s="424"/>
      <c r="M89" s="6">
        <v>1</v>
      </c>
      <c r="N89" s="6"/>
      <c r="O89" s="6"/>
      <c r="P89" s="6">
        <v>1</v>
      </c>
      <c r="Q89" s="6"/>
      <c r="R89" s="6"/>
      <c r="S89" s="32">
        <f t="shared" si="0"/>
        <v>2</v>
      </c>
    </row>
    <row r="90" spans="11:19" ht="15.75">
      <c r="K90" s="424" t="s">
        <v>159</v>
      </c>
      <c r="L90" s="424"/>
      <c r="M90" s="6">
        <v>2</v>
      </c>
      <c r="N90" s="6">
        <v>1</v>
      </c>
      <c r="O90" s="6"/>
      <c r="P90" s="6">
        <v>4</v>
      </c>
      <c r="Q90" s="6">
        <v>1</v>
      </c>
      <c r="R90" s="6">
        <v>4</v>
      </c>
      <c r="S90" s="32">
        <f t="shared" si="0"/>
        <v>12</v>
      </c>
    </row>
    <row r="91" spans="11:19" ht="15.75">
      <c r="K91" s="424" t="s">
        <v>33</v>
      </c>
      <c r="L91" s="424"/>
      <c r="M91" s="6"/>
      <c r="N91" s="6">
        <v>1</v>
      </c>
      <c r="O91" s="6"/>
      <c r="P91" s="6">
        <v>5</v>
      </c>
      <c r="Q91" s="6">
        <v>1</v>
      </c>
      <c r="R91" s="6">
        <v>2</v>
      </c>
      <c r="S91" s="32">
        <f t="shared" si="0"/>
        <v>9</v>
      </c>
    </row>
    <row r="92" spans="11:19" ht="15.75">
      <c r="K92" s="424" t="s">
        <v>155</v>
      </c>
      <c r="L92" s="424"/>
      <c r="M92" s="6">
        <v>2</v>
      </c>
      <c r="N92" s="6">
        <v>1</v>
      </c>
      <c r="O92" s="6">
        <v>1</v>
      </c>
      <c r="P92" s="6">
        <v>1</v>
      </c>
      <c r="Q92" s="6"/>
      <c r="R92" s="6">
        <v>3</v>
      </c>
      <c r="S92" s="32">
        <f t="shared" si="0"/>
        <v>8</v>
      </c>
    </row>
    <row r="93" spans="11:19" ht="15.75">
      <c r="K93" s="424" t="s">
        <v>31</v>
      </c>
      <c r="L93" s="424"/>
      <c r="M93" s="6"/>
      <c r="N93" s="6">
        <v>1</v>
      </c>
      <c r="O93" s="6">
        <v>1</v>
      </c>
      <c r="P93" s="6">
        <v>2</v>
      </c>
      <c r="Q93" s="6"/>
      <c r="R93" s="6">
        <v>4</v>
      </c>
      <c r="S93" s="32">
        <f t="shared" si="0"/>
        <v>8</v>
      </c>
    </row>
    <row r="94" spans="11:19" ht="15.75">
      <c r="K94" s="424" t="s">
        <v>158</v>
      </c>
      <c r="L94" s="424"/>
      <c r="M94" s="6"/>
      <c r="N94" s="6"/>
      <c r="O94" s="6"/>
      <c r="P94" s="6"/>
      <c r="Q94" s="6">
        <v>1</v>
      </c>
      <c r="R94" s="6"/>
      <c r="S94" s="32">
        <f t="shared" si="0"/>
        <v>1</v>
      </c>
    </row>
    <row r="95" spans="11:19" ht="15.75">
      <c r="K95" s="424" t="s">
        <v>156</v>
      </c>
      <c r="L95" s="424"/>
      <c r="M95" s="6"/>
      <c r="N95" s="6">
        <v>4</v>
      </c>
      <c r="O95" s="6"/>
      <c r="P95" s="6">
        <v>4</v>
      </c>
      <c r="Q95" s="6">
        <v>1</v>
      </c>
      <c r="R95" s="6">
        <v>6</v>
      </c>
      <c r="S95" s="32">
        <f t="shared" si="0"/>
        <v>15</v>
      </c>
    </row>
    <row r="96" spans="11:19" ht="15.75">
      <c r="K96" s="424" t="s">
        <v>157</v>
      </c>
      <c r="L96" s="424"/>
      <c r="M96" s="6"/>
      <c r="N96" s="6">
        <v>1</v>
      </c>
      <c r="O96" s="6">
        <v>1</v>
      </c>
      <c r="P96" s="6"/>
      <c r="Q96" s="6"/>
      <c r="R96" s="6">
        <v>5</v>
      </c>
      <c r="S96" s="32">
        <f t="shared" si="0"/>
        <v>7</v>
      </c>
    </row>
    <row r="97" spans="11:19" ht="15.75">
      <c r="K97" s="424"/>
      <c r="L97" s="424"/>
      <c r="M97" s="6"/>
      <c r="N97" s="6"/>
      <c r="O97" s="6"/>
      <c r="P97" s="6"/>
      <c r="Q97" s="6"/>
      <c r="R97" s="6"/>
      <c r="S97" s="32">
        <f t="shared" si="0"/>
        <v>0</v>
      </c>
    </row>
    <row r="98" spans="11:19" ht="15.75">
      <c r="K98" s="424"/>
      <c r="L98" s="424"/>
      <c r="M98" s="6"/>
      <c r="N98" s="6"/>
      <c r="O98" s="6"/>
      <c r="P98" s="6"/>
      <c r="Q98" s="6"/>
      <c r="R98" s="6"/>
      <c r="S98" s="32">
        <f t="shared" si="0"/>
        <v>0</v>
      </c>
    </row>
    <row r="99" spans="11:19" ht="15.75">
      <c r="K99" s="565" t="s">
        <v>137</v>
      </c>
      <c r="L99" s="565"/>
      <c r="M99" s="32">
        <f aca="true" t="shared" si="1" ref="M99:S99">SUM(M84:M98)</f>
        <v>6</v>
      </c>
      <c r="N99" s="32">
        <f t="shared" si="1"/>
        <v>18</v>
      </c>
      <c r="O99" s="32">
        <f t="shared" si="1"/>
        <v>4</v>
      </c>
      <c r="P99" s="32">
        <f t="shared" si="1"/>
        <v>26</v>
      </c>
      <c r="Q99" s="32">
        <f t="shared" si="1"/>
        <v>4</v>
      </c>
      <c r="R99" s="32">
        <f t="shared" si="1"/>
        <v>29</v>
      </c>
      <c r="S99" s="32">
        <f t="shared" si="1"/>
        <v>87</v>
      </c>
    </row>
    <row r="100" spans="11:12" ht="15">
      <c r="K100" s="495"/>
      <c r="L100" s="495"/>
    </row>
    <row r="101" spans="11:12" ht="15">
      <c r="K101" s="495"/>
      <c r="L101" s="495"/>
    </row>
    <row r="102" spans="11:12" ht="15">
      <c r="K102" s="495"/>
      <c r="L102" s="495"/>
    </row>
    <row r="103" spans="11:12" ht="15">
      <c r="K103" s="495"/>
      <c r="L103" s="495"/>
    </row>
  </sheetData>
  <sheetProtection/>
  <mergeCells count="118">
    <mergeCell ref="R81:S81"/>
    <mergeCell ref="J78:N78"/>
    <mergeCell ref="K79:O82"/>
    <mergeCell ref="L70:N70"/>
    <mergeCell ref="L71:N71"/>
    <mergeCell ref="L72:N72"/>
    <mergeCell ref="L73:N73"/>
    <mergeCell ref="L74:N74"/>
    <mergeCell ref="L65:N65"/>
    <mergeCell ref="L66:N66"/>
    <mergeCell ref="L67:N67"/>
    <mergeCell ref="L68:N68"/>
    <mergeCell ref="L69:N69"/>
    <mergeCell ref="P81:Q81"/>
    <mergeCell ref="P82:S82"/>
    <mergeCell ref="L54:N54"/>
    <mergeCell ref="A78:C78"/>
    <mergeCell ref="A52:C52"/>
    <mergeCell ref="A26:C26"/>
    <mergeCell ref="J52:N52"/>
    <mergeCell ref="J26:N26"/>
    <mergeCell ref="L75:N75"/>
    <mergeCell ref="L76:N76"/>
    <mergeCell ref="L77:N77"/>
    <mergeCell ref="L60:N60"/>
    <mergeCell ref="L61:N61"/>
    <mergeCell ref="L62:N62"/>
    <mergeCell ref="C53:H53"/>
    <mergeCell ref="L53:Q53"/>
    <mergeCell ref="L63:N63"/>
    <mergeCell ref="L64:N64"/>
    <mergeCell ref="L55:N55"/>
    <mergeCell ref="L56:N56"/>
    <mergeCell ref="L57:N57"/>
    <mergeCell ref="L58:N58"/>
    <mergeCell ref="L59:N59"/>
    <mergeCell ref="L49:N49"/>
    <mergeCell ref="L50:N50"/>
    <mergeCell ref="L51:N51"/>
    <mergeCell ref="K101:L101"/>
    <mergeCell ref="K102:L102"/>
    <mergeCell ref="K103:L103"/>
    <mergeCell ref="K88:L88"/>
    <mergeCell ref="K83:L83"/>
    <mergeCell ref="K98:L98"/>
    <mergeCell ref="K99:L99"/>
    <mergeCell ref="K100:L100"/>
    <mergeCell ref="K94:L94"/>
    <mergeCell ref="K95:L95"/>
    <mergeCell ref="K96:L96"/>
    <mergeCell ref="K97:L97"/>
    <mergeCell ref="K89:L89"/>
    <mergeCell ref="K90:L90"/>
    <mergeCell ref="K91:L91"/>
    <mergeCell ref="K92:L92"/>
    <mergeCell ref="K93:L93"/>
    <mergeCell ref="K84:L84"/>
    <mergeCell ref="K85:L85"/>
    <mergeCell ref="K86:L86"/>
    <mergeCell ref="K87:L87"/>
    <mergeCell ref="C1:H1"/>
    <mergeCell ref="R1:S1"/>
    <mergeCell ref="L1:Q1"/>
    <mergeCell ref="E2:H2"/>
    <mergeCell ref="P2:S2"/>
    <mergeCell ref="C27:H27"/>
    <mergeCell ref="L27:Q27"/>
    <mergeCell ref="R27:S27"/>
    <mergeCell ref="E28:H28"/>
    <mergeCell ref="P28:S28"/>
    <mergeCell ref="L2:N2"/>
    <mergeCell ref="L3:N3"/>
    <mergeCell ref="L4:N4"/>
    <mergeCell ref="L5:N5"/>
    <mergeCell ref="L6:N6"/>
    <mergeCell ref="L12:N12"/>
    <mergeCell ref="L13:N13"/>
    <mergeCell ref="L14:N14"/>
    <mergeCell ref="L15:N15"/>
    <mergeCell ref="L16:N16"/>
    <mergeCell ref="L7:N7"/>
    <mergeCell ref="L8:N8"/>
    <mergeCell ref="L9:N9"/>
    <mergeCell ref="L10:N10"/>
    <mergeCell ref="R53:S53"/>
    <mergeCell ref="E54:H54"/>
    <mergeCell ref="P54:S54"/>
    <mergeCell ref="L28:N28"/>
    <mergeCell ref="L29:N29"/>
    <mergeCell ref="L30:N30"/>
    <mergeCell ref="L31:N31"/>
    <mergeCell ref="L32:N32"/>
    <mergeCell ref="L33:N33"/>
    <mergeCell ref="L34:N34"/>
    <mergeCell ref="L35:N35"/>
    <mergeCell ref="L36:N36"/>
    <mergeCell ref="L37:N37"/>
    <mergeCell ref="L38:N38"/>
    <mergeCell ref="L44:N44"/>
    <mergeCell ref="L45:N45"/>
    <mergeCell ref="L46:N46"/>
    <mergeCell ref="L47:N47"/>
    <mergeCell ref="L48:N48"/>
    <mergeCell ref="L39:N39"/>
    <mergeCell ref="L40:N40"/>
    <mergeCell ref="L41:N41"/>
    <mergeCell ref="L42:N42"/>
    <mergeCell ref="L43:N43"/>
    <mergeCell ref="L11:N11"/>
    <mergeCell ref="L22:N22"/>
    <mergeCell ref="L23:N23"/>
    <mergeCell ref="L24:N24"/>
    <mergeCell ref="L25:N25"/>
    <mergeCell ref="L17:N17"/>
    <mergeCell ref="L18:N18"/>
    <mergeCell ref="L19:N19"/>
    <mergeCell ref="L20:N20"/>
    <mergeCell ref="L21:N21"/>
  </mergeCells>
  <printOptions/>
  <pageMargins left="0.11811023622047245" right="0.11811023622047245" top="0.7480314960629921" bottom="0.7480314960629921" header="0.31496062992125984" footer="0.31496062992125984"/>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H32"/>
  <sheetViews>
    <sheetView zoomScalePageLayoutView="0" workbookViewId="0" topLeftCell="A1">
      <selection activeCell="F3" sqref="F3:H3"/>
    </sheetView>
  </sheetViews>
  <sheetFormatPr defaultColWidth="11.421875" defaultRowHeight="15"/>
  <cols>
    <col min="1" max="4" width="15.7109375" style="1" customWidth="1"/>
    <col min="5" max="6" width="6.421875" style="1" customWidth="1"/>
    <col min="7" max="7" width="7.140625" style="1" customWidth="1"/>
    <col min="8" max="8" width="13.57421875" style="1" customWidth="1"/>
  </cols>
  <sheetData>
    <row r="1" spans="1:8" s="110" customFormat="1" ht="37.5" customHeight="1">
      <c r="A1" s="567" t="s">
        <v>319</v>
      </c>
      <c r="B1" s="567"/>
      <c r="C1" s="567"/>
      <c r="D1" s="567"/>
      <c r="E1" s="567"/>
      <c r="F1" s="567"/>
      <c r="G1" s="567"/>
      <c r="H1" s="567"/>
    </row>
    <row r="2" spans="1:8" ht="30" customHeight="1">
      <c r="A2" s="21" t="s">
        <v>2</v>
      </c>
      <c r="B2" s="503"/>
      <c r="C2" s="503"/>
      <c r="D2" s="503"/>
      <c r="E2" s="21" t="s">
        <v>320</v>
      </c>
      <c r="F2" s="188" t="s">
        <v>323</v>
      </c>
      <c r="G2" s="21">
        <v>45</v>
      </c>
      <c r="H2" s="188"/>
    </row>
    <row r="3" spans="1:8" ht="30" customHeight="1">
      <c r="A3" s="21" t="s">
        <v>322</v>
      </c>
      <c r="B3" s="503"/>
      <c r="C3" s="503"/>
      <c r="D3" s="503"/>
      <c r="E3" s="21" t="s">
        <v>3</v>
      </c>
      <c r="F3" s="532"/>
      <c r="G3" s="508"/>
      <c r="H3" s="509"/>
    </row>
    <row r="4" spans="1:8" ht="15.75">
      <c r="A4" s="489"/>
      <c r="B4" s="569" t="s">
        <v>324</v>
      </c>
      <c r="C4" s="570"/>
      <c r="D4" s="570"/>
      <c r="E4" s="570"/>
      <c r="F4" s="570"/>
      <c r="G4" s="570"/>
      <c r="H4" s="571"/>
    </row>
    <row r="5" spans="1:8" ht="15" customHeight="1">
      <c r="A5" s="490"/>
      <c r="B5" s="552" t="s">
        <v>325</v>
      </c>
      <c r="C5" s="555"/>
      <c r="D5" s="555"/>
      <c r="E5" s="555"/>
      <c r="F5" s="555"/>
      <c r="G5" s="555"/>
      <c r="H5" s="553"/>
    </row>
    <row r="6" spans="1:8" ht="15">
      <c r="A6" s="490"/>
      <c r="B6" s="552" t="s">
        <v>326</v>
      </c>
      <c r="C6" s="555"/>
      <c r="D6" s="555"/>
      <c r="E6" s="555"/>
      <c r="F6" s="555"/>
      <c r="G6" s="555"/>
      <c r="H6" s="553"/>
    </row>
    <row r="7" spans="1:8" ht="15">
      <c r="A7" s="490"/>
      <c r="B7" s="552" t="s">
        <v>327</v>
      </c>
      <c r="C7" s="555"/>
      <c r="D7" s="555"/>
      <c r="E7" s="555"/>
      <c r="F7" s="555"/>
      <c r="G7" s="555"/>
      <c r="H7" s="553"/>
    </row>
    <row r="8" spans="1:8" ht="15">
      <c r="A8" s="491"/>
      <c r="B8" s="552" t="s">
        <v>330</v>
      </c>
      <c r="C8" s="555"/>
      <c r="D8" s="555"/>
      <c r="E8" s="555"/>
      <c r="F8" s="555"/>
      <c r="G8" s="555"/>
      <c r="H8" s="553"/>
    </row>
    <row r="9" spans="1:8" s="109" customFormat="1" ht="22.5" customHeight="1">
      <c r="A9" s="424" t="s">
        <v>0</v>
      </c>
      <c r="B9" s="424"/>
      <c r="C9" s="424" t="s">
        <v>1</v>
      </c>
      <c r="D9" s="424"/>
      <c r="E9" s="481" t="s">
        <v>321</v>
      </c>
      <c r="F9" s="483"/>
      <c r="G9" s="6" t="s">
        <v>3</v>
      </c>
      <c r="H9" s="6" t="s">
        <v>11</v>
      </c>
    </row>
    <row r="10" spans="1:8" ht="30" customHeight="1">
      <c r="A10" s="568"/>
      <c r="B10" s="568"/>
      <c r="C10" s="568"/>
      <c r="D10" s="568"/>
      <c r="E10" s="552"/>
      <c r="F10" s="553"/>
      <c r="G10" s="3"/>
      <c r="H10" s="3"/>
    </row>
    <row r="11" spans="1:8" ht="30" customHeight="1">
      <c r="A11" s="568"/>
      <c r="B11" s="568"/>
      <c r="C11" s="568"/>
      <c r="D11" s="568"/>
      <c r="E11" s="552"/>
      <c r="F11" s="553"/>
      <c r="G11" s="3"/>
      <c r="H11" s="3"/>
    </row>
    <row r="12" spans="1:8" ht="30" customHeight="1">
      <c r="A12" s="568"/>
      <c r="B12" s="568"/>
      <c r="C12" s="568"/>
      <c r="D12" s="568"/>
      <c r="E12" s="552"/>
      <c r="F12" s="553"/>
      <c r="G12" s="3"/>
      <c r="H12" s="3"/>
    </row>
    <row r="13" spans="1:8" ht="30" customHeight="1">
      <c r="A13" s="568"/>
      <c r="B13" s="568"/>
      <c r="C13" s="568"/>
      <c r="D13" s="568"/>
      <c r="E13" s="552"/>
      <c r="F13" s="553"/>
      <c r="G13" s="3"/>
      <c r="H13" s="3"/>
    </row>
    <row r="14" spans="1:8" ht="22.5" customHeight="1">
      <c r="A14" s="432" t="s">
        <v>328</v>
      </c>
      <c r="B14" s="432"/>
      <c r="C14" s="432"/>
      <c r="D14" s="432"/>
      <c r="E14" s="572" t="s">
        <v>137</v>
      </c>
      <c r="F14" s="573"/>
      <c r="G14" s="432"/>
      <c r="H14" s="432"/>
    </row>
    <row r="15" spans="1:8" ht="22.5" customHeight="1">
      <c r="A15" s="432" t="s">
        <v>329</v>
      </c>
      <c r="B15" s="432"/>
      <c r="C15" s="432"/>
      <c r="D15" s="432"/>
      <c r="E15" s="505"/>
      <c r="F15" s="506"/>
      <c r="G15" s="432"/>
      <c r="H15" s="432"/>
    </row>
    <row r="16" spans="1:8" ht="30" customHeight="1">
      <c r="A16" s="574"/>
      <c r="B16" s="574"/>
      <c r="C16" s="574"/>
      <c r="D16" s="574"/>
      <c r="E16" s="574"/>
      <c r="F16" s="574"/>
      <c r="G16" s="574"/>
      <c r="H16" s="574"/>
    </row>
    <row r="17" spans="1:8" ht="30" customHeight="1">
      <c r="A17" s="575"/>
      <c r="B17" s="575"/>
      <c r="C17" s="575"/>
      <c r="D17" s="575"/>
      <c r="E17" s="575"/>
      <c r="F17" s="575"/>
      <c r="G17" s="575"/>
      <c r="H17" s="575"/>
    </row>
    <row r="18" spans="1:8" s="110" customFormat="1" ht="37.5" customHeight="1">
      <c r="A18" s="567" t="s">
        <v>319</v>
      </c>
      <c r="B18" s="567"/>
      <c r="C18" s="567"/>
      <c r="D18" s="567"/>
      <c r="E18" s="567"/>
      <c r="F18" s="567"/>
      <c r="G18" s="567"/>
      <c r="H18" s="567"/>
    </row>
    <row r="19" spans="1:8" ht="30" customHeight="1">
      <c r="A19" s="6" t="s">
        <v>2</v>
      </c>
      <c r="B19" s="424"/>
      <c r="C19" s="424"/>
      <c r="D19" s="424"/>
      <c r="E19" s="6" t="s">
        <v>320</v>
      </c>
      <c r="F19" s="24" t="s">
        <v>323</v>
      </c>
      <c r="G19" s="6">
        <v>45</v>
      </c>
      <c r="H19" s="6"/>
    </row>
    <row r="20" spans="1:8" ht="30" customHeight="1">
      <c r="A20" s="6" t="s">
        <v>322</v>
      </c>
      <c r="B20" s="424"/>
      <c r="C20" s="424"/>
      <c r="D20" s="424"/>
      <c r="E20" s="6" t="s">
        <v>3</v>
      </c>
      <c r="F20" s="481"/>
      <c r="G20" s="482"/>
      <c r="H20" s="483"/>
    </row>
    <row r="21" spans="1:8" ht="15.75">
      <c r="A21" s="489"/>
      <c r="B21" s="569" t="s">
        <v>324</v>
      </c>
      <c r="C21" s="570"/>
      <c r="D21" s="570"/>
      <c r="E21" s="570"/>
      <c r="F21" s="570"/>
      <c r="G21" s="570"/>
      <c r="H21" s="571"/>
    </row>
    <row r="22" spans="1:8" ht="15">
      <c r="A22" s="490"/>
      <c r="B22" s="552" t="s">
        <v>325</v>
      </c>
      <c r="C22" s="555"/>
      <c r="D22" s="555"/>
      <c r="E22" s="555"/>
      <c r="F22" s="555"/>
      <c r="G22" s="555"/>
      <c r="H22" s="553"/>
    </row>
    <row r="23" spans="1:8" ht="15">
      <c r="A23" s="490"/>
      <c r="B23" s="552" t="s">
        <v>326</v>
      </c>
      <c r="C23" s="555"/>
      <c r="D23" s="555"/>
      <c r="E23" s="555"/>
      <c r="F23" s="555"/>
      <c r="G23" s="555"/>
      <c r="H23" s="553"/>
    </row>
    <row r="24" spans="1:8" ht="15">
      <c r="A24" s="490"/>
      <c r="B24" s="552" t="s">
        <v>327</v>
      </c>
      <c r="C24" s="555"/>
      <c r="D24" s="555"/>
      <c r="E24" s="555"/>
      <c r="F24" s="555"/>
      <c r="G24" s="555"/>
      <c r="H24" s="553"/>
    </row>
    <row r="25" spans="1:8" ht="15">
      <c r="A25" s="491"/>
      <c r="B25" s="552" t="s">
        <v>330</v>
      </c>
      <c r="C25" s="555"/>
      <c r="D25" s="555"/>
      <c r="E25" s="555"/>
      <c r="F25" s="555"/>
      <c r="G25" s="555"/>
      <c r="H25" s="553"/>
    </row>
    <row r="26" spans="1:8" s="108" customFormat="1" ht="22.5" customHeight="1">
      <c r="A26" s="424" t="s">
        <v>0</v>
      </c>
      <c r="B26" s="424"/>
      <c r="C26" s="424" t="s">
        <v>1</v>
      </c>
      <c r="D26" s="424"/>
      <c r="E26" s="481" t="s">
        <v>321</v>
      </c>
      <c r="F26" s="483"/>
      <c r="G26" s="6" t="s">
        <v>3</v>
      </c>
      <c r="H26" s="6" t="s">
        <v>11</v>
      </c>
    </row>
    <row r="27" spans="1:8" ht="30" customHeight="1">
      <c r="A27" s="432"/>
      <c r="B27" s="432"/>
      <c r="C27" s="432"/>
      <c r="D27" s="432"/>
      <c r="E27" s="552"/>
      <c r="F27" s="553"/>
      <c r="G27" s="3"/>
      <c r="H27" s="3"/>
    </row>
    <row r="28" spans="1:8" ht="30" customHeight="1">
      <c r="A28" s="432"/>
      <c r="B28" s="432"/>
      <c r="C28" s="432"/>
      <c r="D28" s="432"/>
      <c r="E28" s="552"/>
      <c r="F28" s="553"/>
      <c r="G28" s="3"/>
      <c r="H28" s="3"/>
    </row>
    <row r="29" spans="1:8" ht="30" customHeight="1">
      <c r="A29" s="432"/>
      <c r="B29" s="432"/>
      <c r="C29" s="432"/>
      <c r="D29" s="432"/>
      <c r="E29" s="552"/>
      <c r="F29" s="553"/>
      <c r="G29" s="3"/>
      <c r="H29" s="3"/>
    </row>
    <row r="30" spans="1:8" ht="30" customHeight="1">
      <c r="A30" s="432"/>
      <c r="B30" s="432"/>
      <c r="C30" s="432"/>
      <c r="D30" s="432"/>
      <c r="E30" s="552"/>
      <c r="F30" s="553"/>
      <c r="G30" s="3"/>
      <c r="H30" s="3"/>
    </row>
    <row r="31" spans="1:8" ht="22.5" customHeight="1">
      <c r="A31" s="432" t="s">
        <v>328</v>
      </c>
      <c r="B31" s="432"/>
      <c r="C31" s="432"/>
      <c r="D31" s="432"/>
      <c r="E31" s="572" t="s">
        <v>137</v>
      </c>
      <c r="F31" s="573"/>
      <c r="G31" s="432"/>
      <c r="H31" s="432"/>
    </row>
    <row r="32" spans="1:8" ht="22.5" customHeight="1">
      <c r="A32" s="432" t="s">
        <v>329</v>
      </c>
      <c r="B32" s="432"/>
      <c r="C32" s="432"/>
      <c r="D32" s="432"/>
      <c r="E32" s="505"/>
      <c r="F32" s="506"/>
      <c r="G32" s="432"/>
      <c r="H32" s="432"/>
    </row>
  </sheetData>
  <sheetProtection/>
  <mergeCells count="63">
    <mergeCell ref="A16:H17"/>
    <mergeCell ref="G31:H32"/>
    <mergeCell ref="A32:B32"/>
    <mergeCell ref="C32:D32"/>
    <mergeCell ref="A30:B30"/>
    <mergeCell ref="C30:D30"/>
    <mergeCell ref="E30:F30"/>
    <mergeCell ref="A31:B31"/>
    <mergeCell ref="C31:D31"/>
    <mergeCell ref="E31:F32"/>
    <mergeCell ref="C27:D27"/>
    <mergeCell ref="E27:F27"/>
    <mergeCell ref="A29:B29"/>
    <mergeCell ref="C29:D29"/>
    <mergeCell ref="E29:F29"/>
    <mergeCell ref="A18:H18"/>
    <mergeCell ref="A28:B28"/>
    <mergeCell ref="C28:D28"/>
    <mergeCell ref="E28:F28"/>
    <mergeCell ref="E26:F26"/>
    <mergeCell ref="B20:D20"/>
    <mergeCell ref="F20:H20"/>
    <mergeCell ref="A21:A25"/>
    <mergeCell ref="B21:H21"/>
    <mergeCell ref="B22:H22"/>
    <mergeCell ref="B23:H23"/>
    <mergeCell ref="B24:H24"/>
    <mergeCell ref="B25:H25"/>
    <mergeCell ref="A26:B26"/>
    <mergeCell ref="C26:D26"/>
    <mergeCell ref="A27:B27"/>
    <mergeCell ref="B19:D19"/>
    <mergeCell ref="E11:F11"/>
    <mergeCell ref="E12:F12"/>
    <mergeCell ref="E13:F13"/>
    <mergeCell ref="F3:H3"/>
    <mergeCell ref="A14:B14"/>
    <mergeCell ref="C14:D14"/>
    <mergeCell ref="E9:F9"/>
    <mergeCell ref="B8:H8"/>
    <mergeCell ref="A4:A8"/>
    <mergeCell ref="B6:H6"/>
    <mergeCell ref="B7:H7"/>
    <mergeCell ref="A15:B15"/>
    <mergeCell ref="E14:F15"/>
    <mergeCell ref="G14:H15"/>
    <mergeCell ref="C15:D15"/>
    <mergeCell ref="A1:H1"/>
    <mergeCell ref="C11:D11"/>
    <mergeCell ref="C12:D12"/>
    <mergeCell ref="C13:D13"/>
    <mergeCell ref="A11:B11"/>
    <mergeCell ref="A12:B12"/>
    <mergeCell ref="A13:B13"/>
    <mergeCell ref="E10:F10"/>
    <mergeCell ref="A10:B10"/>
    <mergeCell ref="C10:D10"/>
    <mergeCell ref="A9:B9"/>
    <mergeCell ref="C9:D9"/>
    <mergeCell ref="B2:D2"/>
    <mergeCell ref="B3:D3"/>
    <mergeCell ref="B4:H4"/>
    <mergeCell ref="B5:H5"/>
  </mergeCells>
  <printOptions/>
  <pageMargins left="0.31496062992125984" right="0.31496062992125984" top="0.5511811023622047" bottom="0.5511811023622047" header="0.31496062992125984" footer="0.31496062992125984"/>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O20"/>
  <sheetViews>
    <sheetView zoomScalePageLayoutView="0" workbookViewId="0" topLeftCell="A1">
      <selection activeCell="Q13" sqref="Q13"/>
    </sheetView>
  </sheetViews>
  <sheetFormatPr defaultColWidth="11.421875" defaultRowHeight="15"/>
  <cols>
    <col min="1" max="1" width="22.8515625" style="0" customWidth="1"/>
    <col min="2" max="2" width="18.57421875" style="0" customWidth="1"/>
    <col min="3" max="3" width="6.421875" style="27" customWidth="1"/>
    <col min="4" max="4" width="4.8515625" style="0" customWidth="1"/>
    <col min="5" max="6" width="10.7109375" style="0" customWidth="1"/>
    <col min="7" max="14" width="7.140625" style="0" customWidth="1"/>
    <col min="15" max="15" width="14.28125" style="0" customWidth="1"/>
  </cols>
  <sheetData>
    <row r="1" spans="1:15" ht="26.25">
      <c r="A1" s="576"/>
      <c r="B1" s="444" t="s">
        <v>353</v>
      </c>
      <c r="C1" s="445"/>
      <c r="D1" s="445"/>
      <c r="E1" s="445"/>
      <c r="F1" s="445"/>
      <c r="G1" s="445"/>
      <c r="H1" s="445"/>
      <c r="I1" s="445"/>
      <c r="J1" s="445"/>
      <c r="K1" s="445"/>
      <c r="L1" s="445"/>
      <c r="M1" s="445"/>
      <c r="N1" s="445"/>
      <c r="O1" s="446"/>
    </row>
    <row r="2" spans="1:15" ht="20.25">
      <c r="A2" s="577"/>
      <c r="B2" s="579" t="s">
        <v>13</v>
      </c>
      <c r="C2" s="580"/>
      <c r="D2" s="580"/>
      <c r="E2" s="580"/>
      <c r="F2" s="581"/>
      <c r="G2" s="41"/>
      <c r="H2" s="194"/>
      <c r="I2" s="582"/>
      <c r="J2" s="583"/>
      <c r="K2" s="583"/>
      <c r="L2" s="583"/>
      <c r="M2" s="583"/>
      <c r="N2" s="584"/>
      <c r="O2" s="41"/>
    </row>
    <row r="3" spans="1:15" ht="20.25">
      <c r="A3" s="578"/>
      <c r="B3" s="585" t="s">
        <v>232</v>
      </c>
      <c r="C3" s="586"/>
      <c r="D3" s="586"/>
      <c r="E3" s="586"/>
      <c r="F3" s="587"/>
      <c r="G3" s="42"/>
      <c r="H3" s="588"/>
      <c r="I3" s="588"/>
      <c r="J3" s="583" t="s">
        <v>121</v>
      </c>
      <c r="K3" s="583"/>
      <c r="L3" s="583"/>
      <c r="M3" s="583"/>
      <c r="N3" s="583"/>
      <c r="O3" s="584"/>
    </row>
    <row r="4" spans="1:15" ht="22.5" customHeight="1">
      <c r="A4" s="195" t="s">
        <v>354</v>
      </c>
      <c r="B4" s="589"/>
      <c r="C4" s="590"/>
      <c r="D4" s="590"/>
      <c r="E4" s="590"/>
      <c r="F4" s="590"/>
      <c r="G4" s="591" t="s">
        <v>355</v>
      </c>
      <c r="H4" s="591"/>
      <c r="I4" s="136" t="s">
        <v>323</v>
      </c>
      <c r="J4" s="136" t="s">
        <v>356</v>
      </c>
      <c r="K4" s="136"/>
      <c r="L4" s="592"/>
      <c r="M4" s="593"/>
      <c r="N4" s="593"/>
      <c r="O4" s="594"/>
    </row>
    <row r="5" spans="1:15" ht="22.5" customHeight="1">
      <c r="A5" s="601" t="s">
        <v>357</v>
      </c>
      <c r="B5" s="455"/>
      <c r="C5" s="455"/>
      <c r="D5" s="455"/>
      <c r="E5" s="455"/>
      <c r="F5" s="192" t="s">
        <v>358</v>
      </c>
      <c r="G5" s="136"/>
      <c r="H5" s="136"/>
      <c r="I5" s="136"/>
      <c r="J5" s="136"/>
      <c r="K5" s="136"/>
      <c r="L5" s="595"/>
      <c r="M5" s="596"/>
      <c r="N5" s="596"/>
      <c r="O5" s="597"/>
    </row>
    <row r="6" spans="1:15" ht="22.5" customHeight="1">
      <c r="A6" s="602"/>
      <c r="B6" s="603"/>
      <c r="C6" s="604"/>
      <c r="D6" s="604"/>
      <c r="E6" s="604"/>
      <c r="F6" s="196" t="s">
        <v>359</v>
      </c>
      <c r="G6" s="197"/>
      <c r="H6" s="197"/>
      <c r="I6" s="197"/>
      <c r="J6" s="197"/>
      <c r="K6" s="197"/>
      <c r="L6" s="598"/>
      <c r="M6" s="599"/>
      <c r="N6" s="599"/>
      <c r="O6" s="600"/>
    </row>
    <row r="7" spans="1:15" ht="15.75">
      <c r="A7" s="198"/>
      <c r="B7" s="603"/>
      <c r="C7" s="604"/>
      <c r="D7" s="604"/>
      <c r="E7" s="607"/>
      <c r="F7" s="192" t="s">
        <v>360</v>
      </c>
      <c r="G7" s="608"/>
      <c r="H7" s="608"/>
      <c r="I7" s="608"/>
      <c r="J7" s="608"/>
      <c r="K7" s="609"/>
      <c r="L7" s="199" t="s">
        <v>361</v>
      </c>
      <c r="M7" s="610"/>
      <c r="N7" s="611"/>
      <c r="O7" s="612"/>
    </row>
    <row r="8" spans="1:15" ht="15">
      <c r="A8" s="438" t="s">
        <v>0</v>
      </c>
      <c r="B8" s="438" t="s">
        <v>1</v>
      </c>
      <c r="C8" s="605" t="s">
        <v>227</v>
      </c>
      <c r="D8" s="426" t="s">
        <v>234</v>
      </c>
      <c r="E8" s="427" t="s">
        <v>235</v>
      </c>
      <c r="F8" s="426" t="s">
        <v>236</v>
      </c>
      <c r="G8" s="438" t="s">
        <v>237</v>
      </c>
      <c r="H8" s="438"/>
      <c r="I8" s="438"/>
      <c r="J8" s="438"/>
      <c r="K8" s="438"/>
      <c r="L8" s="438"/>
      <c r="M8" s="438" t="s">
        <v>238</v>
      </c>
      <c r="N8" s="438"/>
      <c r="O8" s="438" t="s">
        <v>239</v>
      </c>
    </row>
    <row r="9" spans="1:15" ht="15">
      <c r="A9" s="438"/>
      <c r="B9" s="438"/>
      <c r="C9" s="606"/>
      <c r="D9" s="426"/>
      <c r="E9" s="427"/>
      <c r="F9" s="426"/>
      <c r="G9" s="85" t="s">
        <v>308</v>
      </c>
      <c r="H9" s="43" t="s">
        <v>309</v>
      </c>
      <c r="I9" s="85" t="s">
        <v>336</v>
      </c>
      <c r="J9" s="43" t="s">
        <v>337</v>
      </c>
      <c r="K9" s="85" t="s">
        <v>338</v>
      </c>
      <c r="L9" s="43"/>
      <c r="M9" s="88" t="s">
        <v>339</v>
      </c>
      <c r="N9" s="43"/>
      <c r="O9" s="438"/>
    </row>
    <row r="10" spans="1:15" ht="18">
      <c r="A10" s="115"/>
      <c r="B10" s="190"/>
      <c r="C10" s="161"/>
      <c r="D10" s="160"/>
      <c r="E10" s="180"/>
      <c r="F10" s="44"/>
      <c r="G10" s="90"/>
      <c r="H10" s="181"/>
      <c r="I10" s="90"/>
      <c r="J10" s="181"/>
      <c r="K10" s="90"/>
      <c r="L10" s="181"/>
      <c r="M10" s="91"/>
      <c r="N10" s="45"/>
      <c r="O10" s="45"/>
    </row>
    <row r="11" spans="1:15" ht="18">
      <c r="A11" s="115"/>
      <c r="B11" s="190"/>
      <c r="C11" s="161"/>
      <c r="D11" s="160"/>
      <c r="E11" s="180"/>
      <c r="F11" s="44"/>
      <c r="G11" s="90"/>
      <c r="H11" s="181"/>
      <c r="I11" s="90"/>
      <c r="J11" s="181"/>
      <c r="K11" s="90"/>
      <c r="L11" s="181"/>
      <c r="M11" s="91"/>
      <c r="N11" s="45"/>
      <c r="O11" s="45"/>
    </row>
    <row r="12" spans="1:15" ht="18">
      <c r="A12" s="115"/>
      <c r="B12" s="190"/>
      <c r="C12" s="161"/>
      <c r="D12" s="160"/>
      <c r="E12" s="180"/>
      <c r="F12" s="44"/>
      <c r="G12" s="90"/>
      <c r="H12" s="181"/>
      <c r="I12" s="90"/>
      <c r="J12" s="181"/>
      <c r="K12" s="90"/>
      <c r="L12" s="181"/>
      <c r="M12" s="91"/>
      <c r="N12" s="45"/>
      <c r="O12" s="45"/>
    </row>
    <row r="13" spans="1:15" ht="18">
      <c r="A13" s="115"/>
      <c r="B13" s="190"/>
      <c r="C13" s="161"/>
      <c r="D13" s="160"/>
      <c r="E13" s="180"/>
      <c r="F13" s="44"/>
      <c r="G13" s="90"/>
      <c r="H13" s="181"/>
      <c r="I13" s="90"/>
      <c r="J13" s="181"/>
      <c r="K13" s="90"/>
      <c r="L13" s="181"/>
      <c r="M13" s="91"/>
      <c r="N13" s="45"/>
      <c r="O13" s="45"/>
    </row>
    <row r="14" spans="1:15" ht="18">
      <c r="A14" s="115"/>
      <c r="B14" s="190"/>
      <c r="C14" s="161"/>
      <c r="D14" s="160"/>
      <c r="E14" s="180"/>
      <c r="F14" s="44"/>
      <c r="G14" s="90"/>
      <c r="H14" s="181"/>
      <c r="I14" s="90"/>
      <c r="J14" s="181"/>
      <c r="K14" s="90"/>
      <c r="L14" s="181"/>
      <c r="M14" s="91"/>
      <c r="N14" s="45"/>
      <c r="O14" s="45"/>
    </row>
    <row r="15" spans="1:15" ht="18">
      <c r="A15" s="115"/>
      <c r="B15" s="190"/>
      <c r="C15" s="161"/>
      <c r="D15" s="160"/>
      <c r="E15" s="180"/>
      <c r="F15" s="44"/>
      <c r="G15" s="90"/>
      <c r="H15" s="181"/>
      <c r="I15" s="90"/>
      <c r="J15" s="181"/>
      <c r="K15" s="90"/>
      <c r="L15" s="181"/>
      <c r="M15" s="91"/>
      <c r="N15" s="45"/>
      <c r="O15" s="45"/>
    </row>
    <row r="16" spans="1:15" ht="18">
      <c r="A16" s="115"/>
      <c r="B16" s="190"/>
      <c r="C16" s="161"/>
      <c r="D16" s="160"/>
      <c r="E16" s="180"/>
      <c r="F16" s="44"/>
      <c r="G16" s="90"/>
      <c r="H16" s="181"/>
      <c r="I16" s="90"/>
      <c r="J16" s="181"/>
      <c r="K16" s="90"/>
      <c r="L16" s="181"/>
      <c r="M16" s="91"/>
      <c r="N16" s="45"/>
      <c r="O16" s="45"/>
    </row>
    <row r="17" spans="1:15" ht="18">
      <c r="A17" s="115"/>
      <c r="B17" s="190"/>
      <c r="C17" s="161"/>
      <c r="D17" s="160"/>
      <c r="E17" s="180"/>
      <c r="F17" s="44"/>
      <c r="G17" s="90"/>
      <c r="H17" s="181"/>
      <c r="I17" s="90"/>
      <c r="J17" s="181"/>
      <c r="K17" s="90"/>
      <c r="L17" s="181"/>
      <c r="M17" s="91"/>
      <c r="N17" s="45"/>
      <c r="O17" s="45"/>
    </row>
    <row r="18" spans="1:15" ht="18">
      <c r="A18" s="115"/>
      <c r="B18" s="190"/>
      <c r="C18" s="161"/>
      <c r="D18" s="160"/>
      <c r="E18" s="180"/>
      <c r="F18" s="44"/>
      <c r="G18" s="90"/>
      <c r="H18" s="181"/>
      <c r="I18" s="90"/>
      <c r="J18" s="181"/>
      <c r="K18" s="90"/>
      <c r="L18" s="181"/>
      <c r="M18" s="91"/>
      <c r="N18" s="45"/>
      <c r="O18" s="45"/>
    </row>
    <row r="19" spans="1:15" ht="18">
      <c r="A19" s="115"/>
      <c r="B19" s="190"/>
      <c r="C19" s="161"/>
      <c r="D19" s="160"/>
      <c r="E19" s="180"/>
      <c r="F19" s="44"/>
      <c r="G19" s="90"/>
      <c r="H19" s="181"/>
      <c r="I19" s="90"/>
      <c r="J19" s="181"/>
      <c r="K19" s="90"/>
      <c r="L19" s="181"/>
      <c r="M19" s="91"/>
      <c r="N19" s="45"/>
      <c r="O19" s="45"/>
    </row>
    <row r="20" spans="1:15" ht="18">
      <c r="A20" s="115"/>
      <c r="B20" s="190"/>
      <c r="C20" s="161"/>
      <c r="D20" s="160"/>
      <c r="E20" s="180"/>
      <c r="F20" s="44"/>
      <c r="G20" s="90"/>
      <c r="H20" s="181"/>
      <c r="I20" s="90"/>
      <c r="J20" s="181"/>
      <c r="K20" s="90"/>
      <c r="L20" s="181"/>
      <c r="M20" s="91"/>
      <c r="N20" s="45"/>
      <c r="O20" s="45"/>
    </row>
  </sheetData>
  <sheetProtection/>
  <mergeCells count="25">
    <mergeCell ref="M8:N8"/>
    <mergeCell ref="O8:O9"/>
    <mergeCell ref="B7:E7"/>
    <mergeCell ref="G7:K7"/>
    <mergeCell ref="M7:O7"/>
    <mergeCell ref="F8:F9"/>
    <mergeCell ref="G8:L8"/>
    <mergeCell ref="A8:A9"/>
    <mergeCell ref="B8:B9"/>
    <mergeCell ref="C8:C9"/>
    <mergeCell ref="D8:D9"/>
    <mergeCell ref="E8:E9"/>
    <mergeCell ref="B4:F4"/>
    <mergeCell ref="G4:H4"/>
    <mergeCell ref="L4:O6"/>
    <mergeCell ref="A5:A6"/>
    <mergeCell ref="B5:E5"/>
    <mergeCell ref="B6:E6"/>
    <mergeCell ref="A1:A3"/>
    <mergeCell ref="B1:O1"/>
    <mergeCell ref="B2:F2"/>
    <mergeCell ref="I2:N2"/>
    <mergeCell ref="B3:F3"/>
    <mergeCell ref="H3:I3"/>
    <mergeCell ref="J3:O3"/>
  </mergeCells>
  <dataValidations count="1">
    <dataValidation type="list" operator="equal" allowBlank="1" sqref="D10:D20">
      <formula1>"PF,PG,BF,BG,MF,MG"</formula1>
    </dataValidation>
  </dataValidations>
  <printOptions/>
  <pageMargins left="0.7" right="0.7" top="0.75" bottom="0.75" header="0.3" footer="0.3"/>
  <pageSetup orientation="portrait" paperSize="9"/>
  <drawing r:id="rId1"/>
</worksheet>
</file>

<file path=xl/worksheets/sheet16.xml><?xml version="1.0" encoding="utf-8"?>
<worksheet xmlns="http://schemas.openxmlformats.org/spreadsheetml/2006/main" xmlns:r="http://schemas.openxmlformats.org/officeDocument/2006/relationships">
  <dimension ref="A4:D22"/>
  <sheetViews>
    <sheetView zoomScalePageLayoutView="0" workbookViewId="0" topLeftCell="A1">
      <selection activeCell="A4" sqref="A4:D27"/>
    </sheetView>
  </sheetViews>
  <sheetFormatPr defaultColWidth="11.421875" defaultRowHeight="15"/>
  <cols>
    <col min="1" max="1" width="22.8515625" style="9" customWidth="1"/>
    <col min="2" max="4" width="11.421875" style="9" customWidth="1"/>
  </cols>
  <sheetData>
    <row r="4" spans="1:4" ht="18.75">
      <c r="A4" s="613"/>
      <c r="B4" s="613"/>
      <c r="C4" s="613"/>
      <c r="D4" s="613"/>
    </row>
    <row r="5" ht="18.75">
      <c r="A5" s="23"/>
    </row>
    <row r="10" ht="18.75">
      <c r="A10" s="23"/>
    </row>
    <row r="15" ht="18.75">
      <c r="A15" s="23"/>
    </row>
    <row r="21" spans="1:4" ht="18.75">
      <c r="A21" s="613"/>
      <c r="B21" s="613"/>
      <c r="C21" s="613"/>
      <c r="D21" s="613"/>
    </row>
    <row r="22" ht="18.75">
      <c r="A22" s="23"/>
    </row>
  </sheetData>
  <sheetProtection/>
  <mergeCells count="2">
    <mergeCell ref="A4:D4"/>
    <mergeCell ref="A21:D21"/>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K23"/>
  <sheetViews>
    <sheetView zoomScalePageLayoutView="0" workbookViewId="0" topLeftCell="A1">
      <selection activeCell="P13" sqref="P13"/>
    </sheetView>
  </sheetViews>
  <sheetFormatPr defaultColWidth="11.421875" defaultRowHeight="15"/>
  <cols>
    <col min="1" max="1" width="4.28125" style="11" customWidth="1"/>
    <col min="2" max="3" width="25.7109375" style="1" customWidth="1"/>
    <col min="4" max="4" width="14.28125" style="1" customWidth="1"/>
    <col min="5" max="5" width="11.421875" style="1" customWidth="1"/>
    <col min="6" max="10" width="5.7109375" style="1" customWidth="1"/>
    <col min="11" max="11" width="28.57421875" style="1" customWidth="1"/>
  </cols>
  <sheetData>
    <row r="1" spans="1:11" ht="30" customHeight="1">
      <c r="A1" s="520"/>
      <c r="B1" s="615"/>
      <c r="C1" s="617" t="s">
        <v>14</v>
      </c>
      <c r="D1" s="617"/>
      <c r="E1" s="617"/>
      <c r="F1" s="617"/>
      <c r="G1" s="617"/>
      <c r="H1" s="617"/>
      <c r="I1" s="617"/>
      <c r="J1" s="617"/>
      <c r="K1" s="617"/>
    </row>
    <row r="2" spans="1:11" ht="30" customHeight="1">
      <c r="A2" s="522"/>
      <c r="B2" s="616"/>
      <c r="C2" s="527"/>
      <c r="D2" s="527"/>
      <c r="E2" s="527"/>
      <c r="F2" s="527"/>
      <c r="G2" s="527"/>
      <c r="H2" s="527"/>
      <c r="I2" s="527"/>
      <c r="J2" s="527"/>
      <c r="K2" s="527"/>
    </row>
    <row r="3" spans="1:11" ht="15.75">
      <c r="A3" s="18"/>
      <c r="B3" s="105" t="s">
        <v>0</v>
      </c>
      <c r="C3" s="19" t="s">
        <v>1</v>
      </c>
      <c r="D3" s="19" t="s">
        <v>2</v>
      </c>
      <c r="E3" s="19" t="s">
        <v>428</v>
      </c>
      <c r="F3" s="614" t="s">
        <v>427</v>
      </c>
      <c r="G3" s="614"/>
      <c r="H3" s="614"/>
      <c r="I3" s="614"/>
      <c r="J3" s="614"/>
      <c r="K3" s="19" t="s">
        <v>12</v>
      </c>
    </row>
    <row r="4" spans="1:11" ht="22.5" customHeight="1">
      <c r="A4" s="16">
        <v>1</v>
      </c>
      <c r="B4" s="276"/>
      <c r="C4" s="190"/>
      <c r="D4" s="53"/>
      <c r="E4" s="44"/>
      <c r="F4" s="12"/>
      <c r="G4" s="12"/>
      <c r="H4" s="12"/>
      <c r="I4" s="12"/>
      <c r="J4" s="12"/>
      <c r="K4" s="12"/>
    </row>
    <row r="5" spans="1:11" ht="22.5" customHeight="1">
      <c r="A5" s="16">
        <v>2</v>
      </c>
      <c r="B5" s="276"/>
      <c r="C5" s="190"/>
      <c r="D5" s="161"/>
      <c r="E5" s="160"/>
      <c r="F5" s="203"/>
      <c r="G5" s="203"/>
      <c r="H5" s="12"/>
      <c r="I5" s="12"/>
      <c r="J5" s="12"/>
      <c r="K5" s="12"/>
    </row>
    <row r="6" spans="1:11" ht="22.5" customHeight="1">
      <c r="A6" s="16">
        <v>3</v>
      </c>
      <c r="B6" s="276"/>
      <c r="C6" s="190"/>
      <c r="D6" s="161"/>
      <c r="E6" s="160"/>
      <c r="F6" s="12"/>
      <c r="G6" s="12"/>
      <c r="H6" s="12"/>
      <c r="I6" s="12"/>
      <c r="J6" s="12"/>
      <c r="K6" s="12"/>
    </row>
    <row r="7" spans="1:11" ht="22.5" customHeight="1">
      <c r="A7" s="16">
        <v>4</v>
      </c>
      <c r="B7" s="276"/>
      <c r="C7" s="190"/>
      <c r="D7" s="161"/>
      <c r="E7" s="160"/>
      <c r="F7" s="12"/>
      <c r="G7" s="12"/>
      <c r="H7" s="12"/>
      <c r="I7" s="12"/>
      <c r="J7" s="12"/>
      <c r="K7" s="12"/>
    </row>
    <row r="8" spans="1:11" ht="22.5" customHeight="1">
      <c r="A8" s="16">
        <v>5</v>
      </c>
      <c r="B8" s="245"/>
      <c r="C8" s="160"/>
      <c r="D8" s="161"/>
      <c r="E8" s="160"/>
      <c r="F8" s="12"/>
      <c r="G8" s="12"/>
      <c r="H8" s="12"/>
      <c r="I8" s="12"/>
      <c r="J8" s="12"/>
      <c r="K8" s="12"/>
    </row>
    <row r="9" spans="1:11" ht="22.5" customHeight="1">
      <c r="A9" s="16">
        <v>6</v>
      </c>
      <c r="B9" s="169"/>
      <c r="C9" s="278"/>
      <c r="D9" s="279"/>
      <c r="E9" s="278"/>
      <c r="F9" s="12"/>
      <c r="G9" s="12"/>
      <c r="H9" s="12"/>
      <c r="I9" s="12"/>
      <c r="J9" s="12"/>
      <c r="K9" s="12"/>
    </row>
    <row r="10" spans="1:11" ht="22.5" customHeight="1">
      <c r="A10" s="16">
        <v>7</v>
      </c>
      <c r="B10" s="169"/>
      <c r="C10" s="278"/>
      <c r="D10" s="279"/>
      <c r="E10" s="278"/>
      <c r="F10" s="12"/>
      <c r="G10" s="12"/>
      <c r="H10" s="12"/>
      <c r="I10" s="12"/>
      <c r="J10" s="12"/>
      <c r="K10" s="12"/>
    </row>
    <row r="11" spans="1:11" ht="22.5" customHeight="1">
      <c r="A11" s="16">
        <v>8</v>
      </c>
      <c r="B11" s="276"/>
      <c r="C11" s="44"/>
      <c r="D11" s="161"/>
      <c r="E11" s="160"/>
      <c r="F11" s="12"/>
      <c r="G11" s="12"/>
      <c r="H11" s="12"/>
      <c r="I11" s="12"/>
      <c r="J11" s="12"/>
      <c r="K11" s="12"/>
    </row>
    <row r="12" spans="1:11" ht="22.5" customHeight="1">
      <c r="A12" s="16">
        <v>9</v>
      </c>
      <c r="B12" s="169"/>
      <c r="C12" s="278"/>
      <c r="D12" s="279"/>
      <c r="E12" s="278"/>
      <c r="F12" s="186"/>
      <c r="G12" s="186"/>
      <c r="H12" s="186"/>
      <c r="I12" s="186"/>
      <c r="J12" s="186"/>
      <c r="K12" s="280"/>
    </row>
    <row r="13" spans="1:11" ht="22.5" customHeight="1">
      <c r="A13" s="16">
        <v>10</v>
      </c>
      <c r="B13" s="276"/>
      <c r="C13" s="44"/>
      <c r="D13" s="161"/>
      <c r="E13" s="160"/>
      <c r="F13" s="281"/>
      <c r="G13" s="281"/>
      <c r="H13" s="12"/>
      <c r="I13" s="12"/>
      <c r="J13" s="12"/>
      <c r="K13" s="12"/>
    </row>
    <row r="14" spans="1:11" ht="22.5" customHeight="1">
      <c r="A14" s="16">
        <v>11</v>
      </c>
      <c r="B14" s="276"/>
      <c r="C14" s="190"/>
      <c r="D14" s="53"/>
      <c r="E14" s="44"/>
      <c r="F14" s="6"/>
      <c r="G14" s="6"/>
      <c r="H14" s="6"/>
      <c r="I14" s="6"/>
      <c r="J14" s="6"/>
      <c r="K14" s="6"/>
    </row>
    <row r="15" spans="1:11" ht="22.5" customHeight="1">
      <c r="A15" s="16">
        <v>12</v>
      </c>
      <c r="B15" s="277"/>
      <c r="C15" s="190"/>
      <c r="D15" s="161"/>
      <c r="E15" s="160"/>
      <c r="F15" s="12"/>
      <c r="G15" s="12"/>
      <c r="H15" s="12"/>
      <c r="I15" s="12"/>
      <c r="J15" s="12"/>
      <c r="K15" s="12"/>
    </row>
    <row r="16" spans="1:11" ht="22.5" customHeight="1">
      <c r="A16" s="16">
        <v>13</v>
      </c>
      <c r="B16" s="276"/>
      <c r="C16" s="190"/>
      <c r="D16" s="53"/>
      <c r="E16" s="44"/>
      <c r="F16" s="12"/>
      <c r="G16" s="12"/>
      <c r="H16" s="12"/>
      <c r="I16" s="12"/>
      <c r="J16" s="12"/>
      <c r="K16" s="12"/>
    </row>
    <row r="17" spans="1:11" ht="22.5" customHeight="1">
      <c r="A17" s="16">
        <v>14</v>
      </c>
      <c r="B17" s="78"/>
      <c r="C17" s="160"/>
      <c r="D17" s="161"/>
      <c r="E17" s="160"/>
      <c r="F17" s="12"/>
      <c r="G17" s="12"/>
      <c r="H17" s="12"/>
      <c r="I17" s="12"/>
      <c r="J17" s="12"/>
      <c r="K17" s="12"/>
    </row>
    <row r="18" spans="1:11" ht="22.5" customHeight="1">
      <c r="A18" s="16">
        <v>15</v>
      </c>
      <c r="B18" s="79"/>
      <c r="C18" s="160"/>
      <c r="D18" s="161"/>
      <c r="E18" s="160"/>
      <c r="F18" s="12"/>
      <c r="G18" s="12"/>
      <c r="H18" s="12"/>
      <c r="I18" s="12"/>
      <c r="J18" s="12"/>
      <c r="K18" s="12"/>
    </row>
    <row r="19" spans="1:11" ht="22.5" customHeight="1">
      <c r="A19" s="16">
        <v>16</v>
      </c>
      <c r="B19" s="78"/>
      <c r="C19" s="160"/>
      <c r="D19" s="161"/>
      <c r="E19" s="160"/>
      <c r="F19" s="12"/>
      <c r="G19" s="12"/>
      <c r="H19" s="12"/>
      <c r="I19" s="12"/>
      <c r="J19" s="12"/>
      <c r="K19" s="12"/>
    </row>
    <row r="20" spans="1:11" ht="22.5" customHeight="1">
      <c r="A20" s="16">
        <v>17</v>
      </c>
      <c r="B20" s="78"/>
      <c r="C20" s="160"/>
      <c r="D20" s="161"/>
      <c r="E20" s="160"/>
      <c r="F20" s="12"/>
      <c r="G20" s="12"/>
      <c r="H20" s="12"/>
      <c r="I20" s="12"/>
      <c r="J20" s="12"/>
      <c r="K20" s="12"/>
    </row>
    <row r="21" spans="1:11" ht="22.5" customHeight="1">
      <c r="A21" s="16">
        <v>18</v>
      </c>
      <c r="B21" s="78"/>
      <c r="C21" s="160"/>
      <c r="D21" s="161"/>
      <c r="E21" s="160"/>
      <c r="F21" s="12"/>
      <c r="G21" s="12"/>
      <c r="H21" s="12"/>
      <c r="I21" s="12"/>
      <c r="J21" s="12"/>
      <c r="K21" s="12"/>
    </row>
    <row r="22" spans="1:11" ht="22.5" customHeight="1">
      <c r="A22" s="16">
        <v>19</v>
      </c>
      <c r="B22" s="78"/>
      <c r="C22" s="160"/>
      <c r="D22" s="161"/>
      <c r="E22" s="160"/>
      <c r="F22" s="12"/>
      <c r="G22" s="12"/>
      <c r="H22" s="12"/>
      <c r="I22" s="12"/>
      <c r="J22" s="12"/>
      <c r="K22" s="12"/>
    </row>
    <row r="23" spans="1:11" ht="22.5" customHeight="1">
      <c r="A23" s="16">
        <v>20</v>
      </c>
      <c r="B23" s="78"/>
      <c r="C23" s="160"/>
      <c r="D23" s="161"/>
      <c r="E23" s="160"/>
      <c r="F23" s="3"/>
      <c r="G23" s="3"/>
      <c r="H23" s="3"/>
      <c r="I23" s="3"/>
      <c r="J23" s="3"/>
      <c r="K23" s="3"/>
    </row>
  </sheetData>
  <sheetProtection/>
  <mergeCells count="4">
    <mergeCell ref="C2:K2"/>
    <mergeCell ref="F3:J3"/>
    <mergeCell ref="A1:B2"/>
    <mergeCell ref="C1:K1"/>
  </mergeCells>
  <dataValidations count="1">
    <dataValidation type="list" operator="equal" allowBlank="1" sqref="E4:E23">
      <formula1>"PF,PG,BF,BG,MF,MG"</formula1>
    </dataValidation>
  </dataValidations>
  <printOptions/>
  <pageMargins left="0.31496062992125984" right="0.31496062992125984" top="0.5511811023622047" bottom="0.5511811023622047" header="0.31496062992125984" footer="0.31496062992125984"/>
  <pageSetup horizontalDpi="600" verticalDpi="600" orientation="landscape" paperSize="9" r:id="rId2"/>
  <drawing r:id="rId1"/>
</worksheet>
</file>

<file path=xl/worksheets/sheet18.xml><?xml version="1.0" encoding="utf-8"?>
<worksheet xmlns="http://schemas.openxmlformats.org/spreadsheetml/2006/main" xmlns:r="http://schemas.openxmlformats.org/officeDocument/2006/relationships">
  <dimension ref="A1:H31"/>
  <sheetViews>
    <sheetView zoomScalePageLayoutView="0" workbookViewId="0" topLeftCell="A28">
      <selection activeCell="A26" sqref="A26:G29"/>
    </sheetView>
  </sheetViews>
  <sheetFormatPr defaultColWidth="11.421875" defaultRowHeight="15"/>
  <cols>
    <col min="1" max="4" width="15.7109375" style="1" customWidth="1"/>
    <col min="5" max="6" width="6.421875" style="1" customWidth="1"/>
    <col min="7" max="7" width="7.140625" style="1" customWidth="1"/>
    <col min="8" max="8" width="13.57421875" style="1" customWidth="1"/>
  </cols>
  <sheetData>
    <row r="1" spans="1:8" ht="31.5">
      <c r="A1" s="567" t="s">
        <v>506</v>
      </c>
      <c r="B1" s="567"/>
      <c r="C1" s="567"/>
      <c r="D1" s="567"/>
      <c r="E1" s="567"/>
      <c r="F1" s="567"/>
      <c r="G1" s="567"/>
      <c r="H1" s="567"/>
    </row>
    <row r="2" spans="1:8" ht="26.25" customHeight="1">
      <c r="A2" s="55" t="s">
        <v>2</v>
      </c>
      <c r="B2" s="527"/>
      <c r="C2" s="527"/>
      <c r="D2" s="527"/>
      <c r="E2" s="55" t="s">
        <v>320</v>
      </c>
      <c r="F2" s="320"/>
      <c r="G2" s="55"/>
      <c r="H2" s="320"/>
    </row>
    <row r="3" spans="1:8" ht="26.25" customHeight="1">
      <c r="A3" s="55" t="s">
        <v>322</v>
      </c>
      <c r="B3" s="527"/>
      <c r="C3" s="527"/>
      <c r="D3" s="527"/>
      <c r="E3" s="55" t="s">
        <v>3</v>
      </c>
      <c r="F3" s="618"/>
      <c r="G3" s="619"/>
      <c r="H3" s="620"/>
    </row>
    <row r="4" spans="1:8" ht="18.75" customHeight="1">
      <c r="A4" s="489"/>
      <c r="B4" s="569" t="s">
        <v>324</v>
      </c>
      <c r="C4" s="570"/>
      <c r="D4" s="570"/>
      <c r="E4" s="570"/>
      <c r="F4" s="570"/>
      <c r="G4" s="570"/>
      <c r="H4" s="571"/>
    </row>
    <row r="5" spans="1:8" ht="18.75" customHeight="1">
      <c r="A5" s="490"/>
      <c r="B5" s="552" t="s">
        <v>325</v>
      </c>
      <c r="C5" s="555"/>
      <c r="D5" s="555"/>
      <c r="E5" s="555"/>
      <c r="F5" s="555"/>
      <c r="G5" s="555"/>
      <c r="H5" s="553"/>
    </row>
    <row r="6" spans="1:8" ht="18.75" customHeight="1">
      <c r="A6" s="490"/>
      <c r="B6" s="552" t="s">
        <v>326</v>
      </c>
      <c r="C6" s="555"/>
      <c r="D6" s="555"/>
      <c r="E6" s="555"/>
      <c r="F6" s="555"/>
      <c r="G6" s="555"/>
      <c r="H6" s="553"/>
    </row>
    <row r="7" spans="1:8" ht="18.75" customHeight="1">
      <c r="A7" s="490"/>
      <c r="B7" s="552" t="s">
        <v>327</v>
      </c>
      <c r="C7" s="555"/>
      <c r="D7" s="555"/>
      <c r="E7" s="555"/>
      <c r="F7" s="555"/>
      <c r="G7" s="555"/>
      <c r="H7" s="553"/>
    </row>
    <row r="8" spans="1:8" ht="18.75" customHeight="1">
      <c r="A8" s="491"/>
      <c r="B8" s="552" t="s">
        <v>330</v>
      </c>
      <c r="C8" s="555"/>
      <c r="D8" s="555"/>
      <c r="E8" s="555"/>
      <c r="F8" s="555"/>
      <c r="G8" s="555"/>
      <c r="H8" s="553"/>
    </row>
    <row r="9" spans="1:8" ht="15.75">
      <c r="A9" s="424" t="s">
        <v>0</v>
      </c>
      <c r="B9" s="424"/>
      <c r="C9" s="424" t="s">
        <v>1</v>
      </c>
      <c r="D9" s="424"/>
      <c r="E9" s="481" t="s">
        <v>321</v>
      </c>
      <c r="F9" s="483"/>
      <c r="G9" s="6" t="s">
        <v>3</v>
      </c>
      <c r="H9" s="6" t="s">
        <v>11</v>
      </c>
    </row>
    <row r="10" spans="1:8" ht="21">
      <c r="A10" s="568"/>
      <c r="B10" s="568"/>
      <c r="C10" s="568"/>
      <c r="D10" s="568"/>
      <c r="E10" s="621"/>
      <c r="F10" s="622"/>
      <c r="G10" s="319"/>
      <c r="H10" s="321"/>
    </row>
    <row r="11" spans="1:8" ht="21">
      <c r="A11" s="568"/>
      <c r="B11" s="568"/>
      <c r="C11" s="568"/>
      <c r="D11" s="568"/>
      <c r="E11" s="621"/>
      <c r="F11" s="622"/>
      <c r="G11" s="319"/>
      <c r="H11" s="321"/>
    </row>
    <row r="12" spans="1:8" ht="21">
      <c r="A12" s="568"/>
      <c r="B12" s="568"/>
      <c r="C12" s="568"/>
      <c r="D12" s="568"/>
      <c r="E12" s="621"/>
      <c r="F12" s="622"/>
      <c r="G12" s="319"/>
      <c r="H12" s="321"/>
    </row>
    <row r="13" spans="1:8" ht="21">
      <c r="A13" s="568"/>
      <c r="B13" s="568"/>
      <c r="C13" s="568"/>
      <c r="D13" s="568"/>
      <c r="E13" s="621"/>
      <c r="F13" s="622"/>
      <c r="G13" s="319"/>
      <c r="H13" s="321"/>
    </row>
    <row r="14" spans="1:8" ht="26.25" customHeight="1">
      <c r="A14" s="432" t="s">
        <v>328</v>
      </c>
      <c r="B14" s="432"/>
      <c r="C14" s="432"/>
      <c r="D14" s="432"/>
      <c r="E14" s="572" t="s">
        <v>137</v>
      </c>
      <c r="F14" s="573"/>
      <c r="G14" s="568"/>
      <c r="H14" s="568"/>
    </row>
    <row r="15" spans="1:8" ht="26.25" customHeight="1">
      <c r="A15" s="432" t="s">
        <v>329</v>
      </c>
      <c r="B15" s="432"/>
      <c r="C15" s="432"/>
      <c r="D15" s="432"/>
      <c r="E15" s="505"/>
      <c r="F15" s="506"/>
      <c r="G15" s="568"/>
      <c r="H15" s="568"/>
    </row>
    <row r="16" ht="37.5" customHeight="1"/>
    <row r="17" spans="1:8" ht="31.5">
      <c r="A17" s="567" t="s">
        <v>506</v>
      </c>
      <c r="B17" s="567"/>
      <c r="C17" s="567"/>
      <c r="D17" s="567"/>
      <c r="E17" s="567"/>
      <c r="F17" s="567"/>
      <c r="G17" s="567"/>
      <c r="H17" s="567"/>
    </row>
    <row r="18" spans="1:8" ht="21">
      <c r="A18" s="55" t="s">
        <v>2</v>
      </c>
      <c r="B18" s="527"/>
      <c r="C18" s="527"/>
      <c r="D18" s="527"/>
      <c r="E18" s="55" t="s">
        <v>320</v>
      </c>
      <c r="F18" s="320"/>
      <c r="G18" s="55"/>
      <c r="H18" s="320"/>
    </row>
    <row r="19" spans="1:8" ht="21">
      <c r="A19" s="55" t="s">
        <v>322</v>
      </c>
      <c r="B19" s="527"/>
      <c r="C19" s="527"/>
      <c r="D19" s="527"/>
      <c r="E19" s="55" t="s">
        <v>3</v>
      </c>
      <c r="F19" s="618"/>
      <c r="G19" s="619"/>
      <c r="H19" s="620"/>
    </row>
    <row r="20" spans="1:8" ht="18.75" customHeight="1">
      <c r="A20" s="489"/>
      <c r="B20" s="569" t="s">
        <v>324</v>
      </c>
      <c r="C20" s="570"/>
      <c r="D20" s="570"/>
      <c r="E20" s="570"/>
      <c r="F20" s="570"/>
      <c r="G20" s="570"/>
      <c r="H20" s="571"/>
    </row>
    <row r="21" spans="1:8" ht="18.75" customHeight="1">
      <c r="A21" s="490"/>
      <c r="B21" s="552" t="s">
        <v>325</v>
      </c>
      <c r="C21" s="555"/>
      <c r="D21" s="555"/>
      <c r="E21" s="555"/>
      <c r="F21" s="555"/>
      <c r="G21" s="555"/>
      <c r="H21" s="553"/>
    </row>
    <row r="22" spans="1:8" ht="18.75" customHeight="1">
      <c r="A22" s="490"/>
      <c r="B22" s="552" t="s">
        <v>326</v>
      </c>
      <c r="C22" s="555"/>
      <c r="D22" s="555"/>
      <c r="E22" s="555"/>
      <c r="F22" s="555"/>
      <c r="G22" s="555"/>
      <c r="H22" s="553"/>
    </row>
    <row r="23" spans="1:8" ht="18.75" customHeight="1">
      <c r="A23" s="490"/>
      <c r="B23" s="552" t="s">
        <v>327</v>
      </c>
      <c r="C23" s="555"/>
      <c r="D23" s="555"/>
      <c r="E23" s="555"/>
      <c r="F23" s="555"/>
      <c r="G23" s="555"/>
      <c r="H23" s="553"/>
    </row>
    <row r="24" spans="1:8" ht="18.75" customHeight="1">
      <c r="A24" s="491"/>
      <c r="B24" s="552" t="s">
        <v>330</v>
      </c>
      <c r="C24" s="555"/>
      <c r="D24" s="555"/>
      <c r="E24" s="555"/>
      <c r="F24" s="555"/>
      <c r="G24" s="555"/>
      <c r="H24" s="553"/>
    </row>
    <row r="25" spans="1:8" ht="26.25" customHeight="1">
      <c r="A25" s="424" t="s">
        <v>0</v>
      </c>
      <c r="B25" s="424"/>
      <c r="C25" s="424" t="s">
        <v>1</v>
      </c>
      <c r="D25" s="424"/>
      <c r="E25" s="481" t="s">
        <v>321</v>
      </c>
      <c r="F25" s="483"/>
      <c r="G25" s="6" t="s">
        <v>3</v>
      </c>
      <c r="H25" s="6" t="s">
        <v>11</v>
      </c>
    </row>
    <row r="26" spans="1:8" s="325" customFormat="1" ht="26.25" customHeight="1">
      <c r="A26" s="568"/>
      <c r="B26" s="568"/>
      <c r="C26" s="568"/>
      <c r="D26" s="568"/>
      <c r="E26" s="623"/>
      <c r="F26" s="624"/>
      <c r="G26" s="319"/>
      <c r="H26" s="319"/>
    </row>
    <row r="27" spans="1:8" s="325" customFormat="1" ht="26.25" customHeight="1">
      <c r="A27" s="568"/>
      <c r="B27" s="568"/>
      <c r="C27" s="568"/>
      <c r="D27" s="568"/>
      <c r="E27" s="623"/>
      <c r="F27" s="624"/>
      <c r="G27" s="319"/>
      <c r="H27" s="319"/>
    </row>
    <row r="28" spans="1:8" s="325" customFormat="1" ht="26.25" customHeight="1">
      <c r="A28" s="568"/>
      <c r="B28" s="568"/>
      <c r="C28" s="568"/>
      <c r="D28" s="568"/>
      <c r="E28" s="623"/>
      <c r="F28" s="624"/>
      <c r="G28" s="319"/>
      <c r="H28" s="319"/>
    </row>
    <row r="29" spans="1:8" ht="26.25" customHeight="1">
      <c r="A29" s="568"/>
      <c r="B29" s="568"/>
      <c r="C29" s="568"/>
      <c r="D29" s="568"/>
      <c r="E29" s="621"/>
      <c r="F29" s="622"/>
      <c r="G29" s="319"/>
      <c r="H29" s="3"/>
    </row>
    <row r="30" spans="1:8" ht="26.25" customHeight="1">
      <c r="A30" s="432" t="s">
        <v>328</v>
      </c>
      <c r="B30" s="432"/>
      <c r="C30" s="432"/>
      <c r="D30" s="432"/>
      <c r="E30" s="572" t="s">
        <v>137</v>
      </c>
      <c r="F30" s="573"/>
      <c r="G30" s="568"/>
      <c r="H30" s="568"/>
    </row>
    <row r="31" spans="1:8" ht="26.25" customHeight="1">
      <c r="A31" s="432" t="s">
        <v>329</v>
      </c>
      <c r="B31" s="432"/>
      <c r="C31" s="432"/>
      <c r="D31" s="432"/>
      <c r="E31" s="505"/>
      <c r="F31" s="506"/>
      <c r="G31" s="568"/>
      <c r="H31" s="568"/>
    </row>
  </sheetData>
  <sheetProtection/>
  <mergeCells count="62">
    <mergeCell ref="G30:H31"/>
    <mergeCell ref="A31:B31"/>
    <mergeCell ref="C31:D31"/>
    <mergeCell ref="A29:B29"/>
    <mergeCell ref="C29:D29"/>
    <mergeCell ref="E29:F29"/>
    <mergeCell ref="A30:B30"/>
    <mergeCell ref="C30:D30"/>
    <mergeCell ref="E30:F31"/>
    <mergeCell ref="A27:B27"/>
    <mergeCell ref="C27:D27"/>
    <mergeCell ref="E27:F27"/>
    <mergeCell ref="A28:B28"/>
    <mergeCell ref="C28:D28"/>
    <mergeCell ref="E28:F28"/>
    <mergeCell ref="A25:B25"/>
    <mergeCell ref="C25:D25"/>
    <mergeCell ref="E25:F25"/>
    <mergeCell ref="A26:B26"/>
    <mergeCell ref="C26:D26"/>
    <mergeCell ref="E26:F26"/>
    <mergeCell ref="A20:A24"/>
    <mergeCell ref="B20:H20"/>
    <mergeCell ref="B21:H21"/>
    <mergeCell ref="B22:H22"/>
    <mergeCell ref="B23:H23"/>
    <mergeCell ref="B24:H24"/>
    <mergeCell ref="B19:D19"/>
    <mergeCell ref="F19:H19"/>
    <mergeCell ref="A13:B13"/>
    <mergeCell ref="C13:D13"/>
    <mergeCell ref="E13:F13"/>
    <mergeCell ref="A14:B14"/>
    <mergeCell ref="C14:D14"/>
    <mergeCell ref="E14:F15"/>
    <mergeCell ref="G14:H15"/>
    <mergeCell ref="A15:B15"/>
    <mergeCell ref="C15:D15"/>
    <mergeCell ref="A17:H17"/>
    <mergeCell ref="B18:D18"/>
    <mergeCell ref="A11:B11"/>
    <mergeCell ref="C11:D11"/>
    <mergeCell ref="E11:F11"/>
    <mergeCell ref="A12:B12"/>
    <mergeCell ref="C12:D12"/>
    <mergeCell ref="E12:F12"/>
    <mergeCell ref="A9:B9"/>
    <mergeCell ref="C9:D9"/>
    <mergeCell ref="E9:F9"/>
    <mergeCell ref="A10:B10"/>
    <mergeCell ref="C10:D10"/>
    <mergeCell ref="E10:F10"/>
    <mergeCell ref="B2:D2"/>
    <mergeCell ref="A1:H1"/>
    <mergeCell ref="B3:D3"/>
    <mergeCell ref="F3:H3"/>
    <mergeCell ref="A4:A8"/>
    <mergeCell ref="B4:H4"/>
    <mergeCell ref="B5:H5"/>
    <mergeCell ref="B6:H6"/>
    <mergeCell ref="B7:H7"/>
    <mergeCell ref="B8:H8"/>
  </mergeCell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dimension ref="A1:H32"/>
  <sheetViews>
    <sheetView zoomScalePageLayoutView="0" workbookViewId="0" topLeftCell="A16">
      <selection activeCell="H19" sqref="H19"/>
    </sheetView>
  </sheetViews>
  <sheetFormatPr defaultColWidth="11.421875" defaultRowHeight="15"/>
  <cols>
    <col min="1" max="4" width="15.7109375" style="1" customWidth="1"/>
    <col min="5" max="6" width="6.421875" style="1" customWidth="1"/>
    <col min="7" max="7" width="7.140625" style="1" customWidth="1"/>
    <col min="8" max="8" width="13.57421875" style="1" customWidth="1"/>
  </cols>
  <sheetData>
    <row r="1" spans="1:8" ht="31.5">
      <c r="A1" s="567" t="s">
        <v>506</v>
      </c>
      <c r="B1" s="567"/>
      <c r="C1" s="567"/>
      <c r="D1" s="567"/>
      <c r="E1" s="567"/>
      <c r="F1" s="567"/>
      <c r="G1" s="567"/>
      <c r="H1" s="567"/>
    </row>
    <row r="2" spans="1:8" ht="21">
      <c r="A2" s="55" t="s">
        <v>2</v>
      </c>
      <c r="B2" s="527"/>
      <c r="C2" s="527"/>
      <c r="D2" s="527"/>
      <c r="E2" s="55" t="s">
        <v>320</v>
      </c>
      <c r="F2" s="320"/>
      <c r="G2" s="55"/>
      <c r="H2" s="320"/>
    </row>
    <row r="3" spans="1:8" ht="21">
      <c r="A3" s="55" t="s">
        <v>322</v>
      </c>
      <c r="B3" s="527"/>
      <c r="C3" s="527"/>
      <c r="D3" s="527"/>
      <c r="E3" s="55" t="s">
        <v>3</v>
      </c>
      <c r="F3" s="618"/>
      <c r="G3" s="619"/>
      <c r="H3" s="620"/>
    </row>
    <row r="4" spans="1:8" ht="18.75" customHeight="1">
      <c r="A4" s="489"/>
      <c r="B4" s="569" t="s">
        <v>324</v>
      </c>
      <c r="C4" s="570"/>
      <c r="D4" s="570"/>
      <c r="E4" s="570"/>
      <c r="F4" s="570"/>
      <c r="G4" s="570"/>
      <c r="H4" s="571"/>
    </row>
    <row r="5" spans="1:8" ht="18.75" customHeight="1">
      <c r="A5" s="490"/>
      <c r="B5" s="552" t="s">
        <v>325</v>
      </c>
      <c r="C5" s="555"/>
      <c r="D5" s="555"/>
      <c r="E5" s="555"/>
      <c r="F5" s="555"/>
      <c r="G5" s="555"/>
      <c r="H5" s="553"/>
    </row>
    <row r="6" spans="1:8" ht="18.75" customHeight="1">
      <c r="A6" s="490"/>
      <c r="B6" s="552" t="s">
        <v>326</v>
      </c>
      <c r="C6" s="555"/>
      <c r="D6" s="555"/>
      <c r="E6" s="555"/>
      <c r="F6" s="555"/>
      <c r="G6" s="555"/>
      <c r="H6" s="553"/>
    </row>
    <row r="7" spans="1:8" ht="18.75" customHeight="1">
      <c r="A7" s="490"/>
      <c r="B7" s="552" t="s">
        <v>327</v>
      </c>
      <c r="C7" s="555"/>
      <c r="D7" s="555"/>
      <c r="E7" s="555"/>
      <c r="F7" s="555"/>
      <c r="G7" s="555"/>
      <c r="H7" s="553"/>
    </row>
    <row r="8" spans="1:8" ht="18.75" customHeight="1">
      <c r="A8" s="491"/>
      <c r="B8" s="552" t="s">
        <v>330</v>
      </c>
      <c r="C8" s="555"/>
      <c r="D8" s="555"/>
      <c r="E8" s="555"/>
      <c r="F8" s="555"/>
      <c r="G8" s="555"/>
      <c r="H8" s="553"/>
    </row>
    <row r="9" spans="1:8" ht="26.25" customHeight="1">
      <c r="A9" s="424" t="s">
        <v>0</v>
      </c>
      <c r="B9" s="424"/>
      <c r="C9" s="424" t="s">
        <v>1</v>
      </c>
      <c r="D9" s="424"/>
      <c r="E9" s="481" t="s">
        <v>321</v>
      </c>
      <c r="F9" s="483"/>
      <c r="G9" s="6" t="s">
        <v>3</v>
      </c>
      <c r="H9" s="6" t="s">
        <v>11</v>
      </c>
    </row>
    <row r="10" spans="1:8" ht="26.25" customHeight="1">
      <c r="A10" s="568"/>
      <c r="B10" s="568"/>
      <c r="C10" s="568"/>
      <c r="D10" s="568"/>
      <c r="E10" s="625"/>
      <c r="F10" s="625"/>
      <c r="G10" s="319"/>
      <c r="H10" s="321"/>
    </row>
    <row r="11" spans="1:8" ht="26.25" customHeight="1">
      <c r="A11" s="568"/>
      <c r="B11" s="568"/>
      <c r="C11" s="568"/>
      <c r="D11" s="568"/>
      <c r="E11" s="625"/>
      <c r="F11" s="625"/>
      <c r="G11" s="319"/>
      <c r="H11" s="321"/>
    </row>
    <row r="12" spans="1:8" ht="26.25" customHeight="1">
      <c r="A12" s="568"/>
      <c r="B12" s="568"/>
      <c r="C12" s="568"/>
      <c r="D12" s="568"/>
      <c r="E12" s="625"/>
      <c r="F12" s="625"/>
      <c r="G12" s="319"/>
      <c r="H12" s="321"/>
    </row>
    <row r="13" spans="1:8" ht="26.25" customHeight="1">
      <c r="A13" s="568"/>
      <c r="B13" s="568"/>
      <c r="C13" s="568"/>
      <c r="D13" s="568"/>
      <c r="E13" s="552"/>
      <c r="F13" s="553"/>
      <c r="G13" s="319"/>
      <c r="H13" s="321"/>
    </row>
    <row r="14" spans="1:8" ht="26.25" customHeight="1">
      <c r="A14" s="432" t="s">
        <v>328</v>
      </c>
      <c r="B14" s="432"/>
      <c r="C14" s="432"/>
      <c r="D14" s="432"/>
      <c r="E14" s="572" t="s">
        <v>137</v>
      </c>
      <c r="F14" s="573"/>
      <c r="G14" s="568"/>
      <c r="H14" s="568"/>
    </row>
    <row r="15" spans="1:8" ht="26.25" customHeight="1">
      <c r="A15" s="432" t="s">
        <v>329</v>
      </c>
      <c r="B15" s="432"/>
      <c r="C15" s="432"/>
      <c r="D15" s="432"/>
      <c r="E15" s="505"/>
      <c r="F15" s="506"/>
      <c r="G15" s="568"/>
      <c r="H15" s="568"/>
    </row>
    <row r="16" spans="1:8" ht="15">
      <c r="A16" s="574"/>
      <c r="B16" s="574"/>
      <c r="C16" s="574"/>
      <c r="D16" s="574"/>
      <c r="E16" s="574"/>
      <c r="F16" s="574"/>
      <c r="G16" s="574"/>
      <c r="H16" s="574"/>
    </row>
    <row r="17" spans="1:8" ht="15">
      <c r="A17" s="575"/>
      <c r="B17" s="575"/>
      <c r="C17" s="575"/>
      <c r="D17" s="575"/>
      <c r="E17" s="575"/>
      <c r="F17" s="575"/>
      <c r="G17" s="575"/>
      <c r="H17" s="575"/>
    </row>
    <row r="18" spans="1:8" ht="31.5">
      <c r="A18" s="567" t="s">
        <v>319</v>
      </c>
      <c r="B18" s="567"/>
      <c r="C18" s="567"/>
      <c r="D18" s="567"/>
      <c r="E18" s="567"/>
      <c r="F18" s="567"/>
      <c r="G18" s="567"/>
      <c r="H18" s="567"/>
    </row>
    <row r="19" spans="1:8" ht="21">
      <c r="A19" s="55" t="s">
        <v>2</v>
      </c>
      <c r="B19" s="527"/>
      <c r="C19" s="527"/>
      <c r="D19" s="527"/>
      <c r="E19" s="55" t="s">
        <v>320</v>
      </c>
      <c r="F19" s="320" t="s">
        <v>323</v>
      </c>
      <c r="G19" s="55">
        <v>45</v>
      </c>
      <c r="H19" s="320"/>
    </row>
    <row r="20" spans="1:8" ht="21">
      <c r="A20" s="55" t="s">
        <v>322</v>
      </c>
      <c r="B20" s="527"/>
      <c r="C20" s="527"/>
      <c r="D20" s="527"/>
      <c r="E20" s="55" t="s">
        <v>3</v>
      </c>
      <c r="F20" s="618"/>
      <c r="G20" s="619"/>
      <c r="H20" s="620"/>
    </row>
    <row r="21" spans="1:8" ht="18.75" customHeight="1">
      <c r="A21" s="489"/>
      <c r="B21" s="569" t="s">
        <v>324</v>
      </c>
      <c r="C21" s="570"/>
      <c r="D21" s="570"/>
      <c r="E21" s="570"/>
      <c r="F21" s="570"/>
      <c r="G21" s="570"/>
      <c r="H21" s="571"/>
    </row>
    <row r="22" spans="1:8" ht="18.75" customHeight="1">
      <c r="A22" s="490"/>
      <c r="B22" s="552" t="s">
        <v>325</v>
      </c>
      <c r="C22" s="555"/>
      <c r="D22" s="555"/>
      <c r="E22" s="555"/>
      <c r="F22" s="555"/>
      <c r="G22" s="555"/>
      <c r="H22" s="553"/>
    </row>
    <row r="23" spans="1:8" ht="18.75" customHeight="1">
      <c r="A23" s="490"/>
      <c r="B23" s="552" t="s">
        <v>326</v>
      </c>
      <c r="C23" s="555"/>
      <c r="D23" s="555"/>
      <c r="E23" s="555"/>
      <c r="F23" s="555"/>
      <c r="G23" s="555"/>
      <c r="H23" s="553"/>
    </row>
    <row r="24" spans="1:8" ht="18.75" customHeight="1">
      <c r="A24" s="490"/>
      <c r="B24" s="552" t="s">
        <v>327</v>
      </c>
      <c r="C24" s="555"/>
      <c r="D24" s="555"/>
      <c r="E24" s="555"/>
      <c r="F24" s="555"/>
      <c r="G24" s="555"/>
      <c r="H24" s="553"/>
    </row>
    <row r="25" spans="1:8" ht="18.75" customHeight="1">
      <c r="A25" s="491"/>
      <c r="B25" s="552" t="s">
        <v>330</v>
      </c>
      <c r="C25" s="555"/>
      <c r="D25" s="555"/>
      <c r="E25" s="555"/>
      <c r="F25" s="555"/>
      <c r="G25" s="555"/>
      <c r="H25" s="553"/>
    </row>
    <row r="26" spans="1:8" ht="26.25" customHeight="1">
      <c r="A26" s="424" t="s">
        <v>0</v>
      </c>
      <c r="B26" s="424"/>
      <c r="C26" s="424" t="s">
        <v>1</v>
      </c>
      <c r="D26" s="424"/>
      <c r="E26" s="481" t="s">
        <v>321</v>
      </c>
      <c r="F26" s="483"/>
      <c r="G26" s="6" t="s">
        <v>3</v>
      </c>
      <c r="H26" s="6" t="s">
        <v>11</v>
      </c>
    </row>
    <row r="27" spans="1:8" ht="26.25" customHeight="1">
      <c r="A27" s="568"/>
      <c r="B27" s="568"/>
      <c r="C27" s="568"/>
      <c r="D27" s="568"/>
      <c r="E27" s="621"/>
      <c r="F27" s="622"/>
      <c r="G27" s="319"/>
      <c r="H27" s="3"/>
    </row>
    <row r="28" spans="1:8" ht="26.25" customHeight="1">
      <c r="A28" s="568"/>
      <c r="B28" s="568"/>
      <c r="C28" s="568"/>
      <c r="D28" s="568"/>
      <c r="E28" s="626"/>
      <c r="F28" s="627"/>
      <c r="G28" s="319"/>
      <c r="H28" s="3"/>
    </row>
    <row r="29" spans="1:8" ht="26.25" customHeight="1">
      <c r="A29" s="568"/>
      <c r="B29" s="568"/>
      <c r="C29" s="568"/>
      <c r="D29" s="568"/>
      <c r="E29" s="626"/>
      <c r="F29" s="627"/>
      <c r="G29" s="319"/>
      <c r="H29" s="3"/>
    </row>
    <row r="30" spans="1:8" ht="26.25" customHeight="1">
      <c r="A30" s="432"/>
      <c r="B30" s="432"/>
      <c r="C30" s="432"/>
      <c r="D30" s="432"/>
      <c r="E30" s="552"/>
      <c r="F30" s="553"/>
      <c r="G30" s="3"/>
      <c r="H30" s="3"/>
    </row>
    <row r="31" spans="1:8" ht="26.25" customHeight="1">
      <c r="A31" s="432" t="s">
        <v>328</v>
      </c>
      <c r="B31" s="432"/>
      <c r="C31" s="432"/>
      <c r="D31" s="432"/>
      <c r="E31" s="572" t="s">
        <v>137</v>
      </c>
      <c r="F31" s="573"/>
      <c r="G31" s="432"/>
      <c r="H31" s="432"/>
    </row>
    <row r="32" spans="1:8" ht="26.25" customHeight="1">
      <c r="A32" s="432" t="s">
        <v>329</v>
      </c>
      <c r="B32" s="432"/>
      <c r="C32" s="432"/>
      <c r="D32" s="432"/>
      <c r="E32" s="505"/>
      <c r="F32" s="506"/>
      <c r="G32" s="432"/>
      <c r="H32" s="432"/>
    </row>
  </sheetData>
  <sheetProtection/>
  <mergeCells count="63">
    <mergeCell ref="G31:H32"/>
    <mergeCell ref="A32:B32"/>
    <mergeCell ref="C32:D32"/>
    <mergeCell ref="A30:B30"/>
    <mergeCell ref="C30:D30"/>
    <mergeCell ref="E30:F30"/>
    <mergeCell ref="A31:B31"/>
    <mergeCell ref="C31:D31"/>
    <mergeCell ref="E31:F32"/>
    <mergeCell ref="A28:B28"/>
    <mergeCell ref="C28:D28"/>
    <mergeCell ref="E28:F28"/>
    <mergeCell ref="A29:B29"/>
    <mergeCell ref="C29:D29"/>
    <mergeCell ref="E29:F29"/>
    <mergeCell ref="A26:B26"/>
    <mergeCell ref="C26:D26"/>
    <mergeCell ref="E26:F26"/>
    <mergeCell ref="A27:B27"/>
    <mergeCell ref="C27:D27"/>
    <mergeCell ref="E27:F27"/>
    <mergeCell ref="B20:D20"/>
    <mergeCell ref="F20:H20"/>
    <mergeCell ref="A21:A25"/>
    <mergeCell ref="B21:H21"/>
    <mergeCell ref="B22:H22"/>
    <mergeCell ref="B23:H23"/>
    <mergeCell ref="B24:H24"/>
    <mergeCell ref="B25:H25"/>
    <mergeCell ref="G14:H15"/>
    <mergeCell ref="A15:B15"/>
    <mergeCell ref="C15:D15"/>
    <mergeCell ref="A16:H17"/>
    <mergeCell ref="A18:H18"/>
    <mergeCell ref="B19:D19"/>
    <mergeCell ref="A13:B13"/>
    <mergeCell ref="C13:D13"/>
    <mergeCell ref="E13:F13"/>
    <mergeCell ref="A14:B14"/>
    <mergeCell ref="C14:D14"/>
    <mergeCell ref="E14:F15"/>
    <mergeCell ref="A11:B11"/>
    <mergeCell ref="C11:D11"/>
    <mergeCell ref="E11:F11"/>
    <mergeCell ref="A12:B12"/>
    <mergeCell ref="C12:D12"/>
    <mergeCell ref="E12:F12"/>
    <mergeCell ref="A9:B9"/>
    <mergeCell ref="C9:D9"/>
    <mergeCell ref="E9:F9"/>
    <mergeCell ref="A10:B10"/>
    <mergeCell ref="C10:D10"/>
    <mergeCell ref="E10:F10"/>
    <mergeCell ref="A1:H1"/>
    <mergeCell ref="B2:D2"/>
    <mergeCell ref="B3:D3"/>
    <mergeCell ref="F3:H3"/>
    <mergeCell ref="A4:A8"/>
    <mergeCell ref="B4:H4"/>
    <mergeCell ref="B5:H5"/>
    <mergeCell ref="B6:H6"/>
    <mergeCell ref="B7:H7"/>
    <mergeCell ref="B8:H8"/>
  </mergeCell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O160"/>
  <sheetViews>
    <sheetView tabSelected="1" zoomScalePageLayoutView="0" workbookViewId="0" topLeftCell="A1">
      <selection activeCell="P137" sqref="P137"/>
    </sheetView>
  </sheetViews>
  <sheetFormatPr defaultColWidth="11.421875" defaultRowHeight="15"/>
  <cols>
    <col min="1" max="1" width="21.421875" style="1" customWidth="1"/>
    <col min="2" max="2" width="18.57421875" style="1" customWidth="1"/>
    <col min="3" max="3" width="6.421875" style="313" customWidth="1"/>
    <col min="4" max="4" width="4.8515625" style="1" customWidth="1"/>
    <col min="5" max="5" width="10.00390625" style="1" customWidth="1"/>
    <col min="6" max="6" width="10.7109375" style="313" customWidth="1"/>
    <col min="7" max="14" width="5.7109375" style="1" customWidth="1"/>
    <col min="15" max="15" width="14.28125" style="1" customWidth="1"/>
  </cols>
  <sheetData>
    <row r="1" spans="1:15" ht="26.25" customHeight="1">
      <c r="A1" s="457"/>
      <c r="B1" s="444" t="s">
        <v>332</v>
      </c>
      <c r="C1" s="445"/>
      <c r="D1" s="445"/>
      <c r="E1" s="445"/>
      <c r="F1" s="445"/>
      <c r="G1" s="445"/>
      <c r="H1" s="445"/>
      <c r="I1" s="445"/>
      <c r="J1" s="445"/>
      <c r="K1" s="445"/>
      <c r="L1" s="445"/>
      <c r="M1" s="445"/>
      <c r="N1" s="445"/>
      <c r="O1" s="446"/>
    </row>
    <row r="2" spans="1:15" ht="26.25" customHeight="1">
      <c r="A2" s="458"/>
      <c r="B2" s="447" t="s">
        <v>563</v>
      </c>
      <c r="C2" s="448"/>
      <c r="D2" s="448"/>
      <c r="E2" s="448"/>
      <c r="F2" s="449"/>
      <c r="G2" s="206">
        <v>25</v>
      </c>
      <c r="H2" s="206">
        <v>26</v>
      </c>
      <c r="I2" s="445" t="s">
        <v>311</v>
      </c>
      <c r="J2" s="445"/>
      <c r="K2" s="445"/>
      <c r="L2" s="445"/>
      <c r="M2" s="445"/>
      <c r="N2" s="446"/>
      <c r="O2" s="206">
        <v>2023</v>
      </c>
    </row>
    <row r="3" spans="1:15" ht="26.25" customHeight="1">
      <c r="A3" s="459"/>
      <c r="B3" s="450" t="s">
        <v>232</v>
      </c>
      <c r="C3" s="451"/>
      <c r="D3" s="451"/>
      <c r="E3" s="451"/>
      <c r="F3" s="452"/>
      <c r="G3" s="207">
        <v>1</v>
      </c>
      <c r="H3" s="453" t="s">
        <v>509</v>
      </c>
      <c r="I3" s="453"/>
      <c r="J3" s="454" t="s">
        <v>121</v>
      </c>
      <c r="K3" s="454"/>
      <c r="L3" s="454"/>
      <c r="M3" s="454"/>
      <c r="N3" s="454"/>
      <c r="O3" s="454"/>
    </row>
    <row r="4" spans="1:15" ht="18.75" customHeight="1">
      <c r="A4" s="438" t="s">
        <v>0</v>
      </c>
      <c r="B4" s="438" t="s">
        <v>1</v>
      </c>
      <c r="C4" s="425" t="s">
        <v>227</v>
      </c>
      <c r="D4" s="426" t="s">
        <v>234</v>
      </c>
      <c r="E4" s="427" t="s">
        <v>235</v>
      </c>
      <c r="F4" s="425" t="s">
        <v>236</v>
      </c>
      <c r="G4" s="438" t="s">
        <v>237</v>
      </c>
      <c r="H4" s="438"/>
      <c r="I4" s="438"/>
      <c r="J4" s="438"/>
      <c r="K4" s="438"/>
      <c r="L4" s="478" t="s">
        <v>238</v>
      </c>
      <c r="M4" s="479"/>
      <c r="N4" s="480"/>
      <c r="O4" s="438" t="s">
        <v>239</v>
      </c>
    </row>
    <row r="5" spans="1:15" ht="18.75" customHeight="1">
      <c r="A5" s="438"/>
      <c r="B5" s="438"/>
      <c r="C5" s="425"/>
      <c r="D5" s="426"/>
      <c r="E5" s="427"/>
      <c r="F5" s="425"/>
      <c r="G5" s="85"/>
      <c r="H5" s="43" t="s">
        <v>339</v>
      </c>
      <c r="I5" s="85" t="s">
        <v>336</v>
      </c>
      <c r="J5" s="628" t="s">
        <v>564</v>
      </c>
      <c r="K5" s="85"/>
      <c r="L5" s="75"/>
      <c r="M5" s="88" t="s">
        <v>339</v>
      </c>
      <c r="N5" s="75"/>
      <c r="O5" s="438"/>
    </row>
    <row r="6" spans="1:15" s="9" customFormat="1" ht="18.75" customHeight="1">
      <c r="A6" s="455" t="s">
        <v>33</v>
      </c>
      <c r="B6" s="455"/>
      <c r="C6" s="455"/>
      <c r="D6" s="455"/>
      <c r="E6" s="455"/>
      <c r="F6" s="136" t="s">
        <v>300</v>
      </c>
      <c r="G6" s="121"/>
      <c r="H6" s="192"/>
      <c r="I6" s="121"/>
      <c r="J6" s="192"/>
      <c r="K6" s="121"/>
      <c r="L6" s="45"/>
      <c r="M6" s="91"/>
      <c r="N6" s="45"/>
      <c r="O6" s="182"/>
    </row>
    <row r="7" spans="1:15" ht="15" customHeight="1">
      <c r="A7" s="372" t="s">
        <v>350</v>
      </c>
      <c r="B7" s="373" t="s">
        <v>348</v>
      </c>
      <c r="C7" s="374" t="s">
        <v>300</v>
      </c>
      <c r="D7" s="375" t="s">
        <v>38</v>
      </c>
      <c r="E7" s="56" t="s">
        <v>248</v>
      </c>
      <c r="F7" s="376">
        <v>82716482</v>
      </c>
      <c r="G7" s="117"/>
      <c r="H7" s="327">
        <v>1</v>
      </c>
      <c r="I7" s="333"/>
      <c r="J7" s="116"/>
      <c r="K7" s="117"/>
      <c r="L7" s="345"/>
      <c r="M7" s="118"/>
      <c r="N7" s="119"/>
      <c r="O7" s="120"/>
    </row>
    <row r="8" spans="1:15" ht="15" customHeight="1">
      <c r="A8" s="373" t="s">
        <v>362</v>
      </c>
      <c r="B8" s="373" t="s">
        <v>363</v>
      </c>
      <c r="C8" s="374" t="s">
        <v>300</v>
      </c>
      <c r="D8" s="373" t="s">
        <v>39</v>
      </c>
      <c r="E8" s="56" t="s">
        <v>248</v>
      </c>
      <c r="F8" s="373">
        <v>82784292</v>
      </c>
      <c r="G8" s="121"/>
      <c r="H8" s="69">
        <v>1</v>
      </c>
      <c r="I8" s="333"/>
      <c r="J8" s="69"/>
      <c r="K8" s="121"/>
      <c r="L8" s="45"/>
      <c r="M8" s="91"/>
      <c r="N8" s="69"/>
      <c r="O8" s="68"/>
    </row>
    <row r="9" spans="1:15" ht="15" customHeight="1">
      <c r="A9" s="373" t="s">
        <v>458</v>
      </c>
      <c r="B9" s="373" t="s">
        <v>446</v>
      </c>
      <c r="C9" s="374" t="s">
        <v>300</v>
      </c>
      <c r="D9" s="373" t="s">
        <v>35</v>
      </c>
      <c r="E9" s="56" t="s">
        <v>248</v>
      </c>
      <c r="F9" s="373">
        <v>82863311</v>
      </c>
      <c r="G9" s="121"/>
      <c r="H9" s="69">
        <v>1</v>
      </c>
      <c r="I9" s="274"/>
      <c r="J9" s="69"/>
      <c r="K9" s="121"/>
      <c r="L9" s="45"/>
      <c r="M9" s="91"/>
      <c r="N9" s="69"/>
      <c r="O9" s="68"/>
    </row>
    <row r="10" spans="1:15" ht="15" customHeight="1">
      <c r="A10" s="373" t="s">
        <v>351</v>
      </c>
      <c r="B10" s="373" t="s">
        <v>446</v>
      </c>
      <c r="C10" s="374" t="s">
        <v>300</v>
      </c>
      <c r="D10" s="373" t="s">
        <v>36</v>
      </c>
      <c r="E10" s="56" t="s">
        <v>248</v>
      </c>
      <c r="F10" s="373">
        <v>82845155</v>
      </c>
      <c r="G10" s="121"/>
      <c r="H10" s="69">
        <v>1</v>
      </c>
      <c r="I10" s="274"/>
      <c r="J10" s="69"/>
      <c r="K10" s="121"/>
      <c r="L10" s="45"/>
      <c r="M10" s="91"/>
      <c r="N10" s="69"/>
      <c r="O10" s="68"/>
    </row>
    <row r="11" spans="1:15" ht="15" customHeight="1">
      <c r="A11" s="371" t="s">
        <v>351</v>
      </c>
      <c r="B11" s="377" t="s">
        <v>331</v>
      </c>
      <c r="C11" s="378" t="s">
        <v>300</v>
      </c>
      <c r="D11" s="377" t="s">
        <v>38</v>
      </c>
      <c r="E11" s="155" t="s">
        <v>391</v>
      </c>
      <c r="F11" s="371">
        <v>82718826</v>
      </c>
      <c r="G11" s="121"/>
      <c r="H11" s="69">
        <v>1</v>
      </c>
      <c r="I11" s="121"/>
      <c r="J11" s="69"/>
      <c r="K11" s="121"/>
      <c r="L11" s="45"/>
      <c r="M11" s="91"/>
      <c r="N11" s="69"/>
      <c r="O11" s="68"/>
    </row>
    <row r="12" spans="1:15" ht="17.25" customHeight="1">
      <c r="A12" s="261"/>
      <c r="B12" s="261"/>
      <c r="C12" s="262"/>
      <c r="D12" s="261"/>
      <c r="E12" s="3"/>
      <c r="F12" s="261"/>
      <c r="G12" s="121"/>
      <c r="H12" s="69"/>
      <c r="I12" s="121"/>
      <c r="J12" s="69"/>
      <c r="K12" s="121"/>
      <c r="L12" s="45"/>
      <c r="M12" s="91"/>
      <c r="N12" s="69"/>
      <c r="O12" s="68"/>
    </row>
    <row r="13" spans="1:15" ht="18.75" customHeight="1">
      <c r="A13" s="305"/>
      <c r="B13" s="306"/>
      <c r="C13" s="306"/>
      <c r="D13" s="306"/>
      <c r="E13" s="306"/>
      <c r="F13" s="307"/>
      <c r="G13" s="267">
        <f>SUM(G7:G11)</f>
        <v>0</v>
      </c>
      <c r="H13" s="267">
        <f>SUM(H7:H11)</f>
        <v>5</v>
      </c>
      <c r="I13" s="267">
        <f aca="true" t="shared" si="0" ref="I13:N13">SUM(I7:I8)</f>
        <v>0</v>
      </c>
      <c r="J13" s="267">
        <f t="shared" si="0"/>
        <v>0</v>
      </c>
      <c r="K13" s="267">
        <f t="shared" si="0"/>
        <v>0</v>
      </c>
      <c r="L13" s="267">
        <f t="shared" si="0"/>
        <v>0</v>
      </c>
      <c r="M13" s="267">
        <f t="shared" si="0"/>
        <v>0</v>
      </c>
      <c r="N13" s="267">
        <f t="shared" si="0"/>
        <v>0</v>
      </c>
      <c r="O13" s="267">
        <f>SUM(G13:N13)</f>
        <v>5</v>
      </c>
    </row>
    <row r="14" spans="1:15" ht="18.75" customHeight="1">
      <c r="A14" s="438" t="s">
        <v>0</v>
      </c>
      <c r="B14" s="438" t="s">
        <v>1</v>
      </c>
      <c r="C14" s="425" t="s">
        <v>227</v>
      </c>
      <c r="D14" s="426" t="s">
        <v>234</v>
      </c>
      <c r="E14" s="427" t="s">
        <v>235</v>
      </c>
      <c r="F14" s="425" t="s">
        <v>236</v>
      </c>
      <c r="G14" s="438" t="s">
        <v>237</v>
      </c>
      <c r="H14" s="438"/>
      <c r="I14" s="438"/>
      <c r="J14" s="438"/>
      <c r="K14" s="438"/>
      <c r="L14" s="478" t="s">
        <v>238</v>
      </c>
      <c r="M14" s="479"/>
      <c r="N14" s="480"/>
      <c r="O14" s="438" t="s">
        <v>239</v>
      </c>
    </row>
    <row r="15" spans="1:15" ht="18.75" customHeight="1">
      <c r="A15" s="438"/>
      <c r="B15" s="438"/>
      <c r="C15" s="425"/>
      <c r="D15" s="426"/>
      <c r="E15" s="427"/>
      <c r="F15" s="425"/>
      <c r="G15" s="85"/>
      <c r="H15" s="43" t="s">
        <v>339</v>
      </c>
      <c r="I15" s="85" t="s">
        <v>336</v>
      </c>
      <c r="J15" s="628" t="s">
        <v>564</v>
      </c>
      <c r="K15" s="85"/>
      <c r="L15" s="75"/>
      <c r="M15" s="88" t="s">
        <v>339</v>
      </c>
      <c r="N15" s="75"/>
      <c r="O15" s="438"/>
    </row>
    <row r="16" spans="1:15" ht="18.75" customHeight="1">
      <c r="A16" s="456" t="s">
        <v>155</v>
      </c>
      <c r="B16" s="456"/>
      <c r="C16" s="456"/>
      <c r="D16" s="456"/>
      <c r="E16" s="456"/>
      <c r="F16" s="135" t="s">
        <v>233</v>
      </c>
      <c r="G16" s="87"/>
      <c r="H16" s="69"/>
      <c r="I16" s="87"/>
      <c r="J16" s="69"/>
      <c r="K16" s="87"/>
      <c r="L16" s="346"/>
      <c r="M16" s="89"/>
      <c r="N16" s="84"/>
      <c r="O16" s="183"/>
    </row>
    <row r="17" spans="1:15" ht="15" customHeight="1">
      <c r="A17" s="292" t="s">
        <v>387</v>
      </c>
      <c r="B17" s="292" t="s">
        <v>430</v>
      </c>
      <c r="C17" s="293" t="s">
        <v>233</v>
      </c>
      <c r="D17" s="294" t="s">
        <v>58</v>
      </c>
      <c r="E17" s="370" t="s">
        <v>248</v>
      </c>
      <c r="F17" s="292">
        <v>82871169</v>
      </c>
      <c r="G17" s="209"/>
      <c r="H17" s="191"/>
      <c r="I17" s="90"/>
      <c r="J17" s="191">
        <v>1</v>
      </c>
      <c r="K17" s="90"/>
      <c r="L17" s="181"/>
      <c r="M17" s="187"/>
      <c r="N17" s="191"/>
      <c r="O17" s="192"/>
    </row>
    <row r="18" spans="1:15" ht="15" customHeight="1">
      <c r="A18" s="292" t="s">
        <v>510</v>
      </c>
      <c r="B18" s="292" t="s">
        <v>511</v>
      </c>
      <c r="C18" s="293" t="s">
        <v>233</v>
      </c>
      <c r="D18" s="294" t="s">
        <v>58</v>
      </c>
      <c r="E18" s="370" t="s">
        <v>248</v>
      </c>
      <c r="F18" s="292">
        <v>82913906</v>
      </c>
      <c r="G18" s="209"/>
      <c r="H18" s="191"/>
      <c r="I18" s="90"/>
      <c r="J18" s="191">
        <v>1</v>
      </c>
      <c r="K18" s="90"/>
      <c r="L18" s="181"/>
      <c r="M18" s="187"/>
      <c r="N18" s="191"/>
      <c r="O18" s="192"/>
    </row>
    <row r="19" spans="1:15" ht="15" customHeight="1">
      <c r="A19" s="292" t="s">
        <v>365</v>
      </c>
      <c r="B19" s="292" t="s">
        <v>512</v>
      </c>
      <c r="C19" s="293" t="s">
        <v>233</v>
      </c>
      <c r="D19" s="294" t="s">
        <v>36</v>
      </c>
      <c r="E19" s="370" t="s">
        <v>248</v>
      </c>
      <c r="F19" s="292">
        <v>82901226</v>
      </c>
      <c r="G19" s="209"/>
      <c r="H19" s="191"/>
      <c r="I19" s="90"/>
      <c r="J19" s="191">
        <v>1</v>
      </c>
      <c r="K19" s="90"/>
      <c r="L19" s="181"/>
      <c r="M19" s="187"/>
      <c r="N19" s="191"/>
      <c r="O19" s="192"/>
    </row>
    <row r="20" spans="1:15" ht="15" customHeight="1">
      <c r="A20" s="292" t="s">
        <v>435</v>
      </c>
      <c r="B20" s="292" t="s">
        <v>513</v>
      </c>
      <c r="C20" s="293" t="s">
        <v>233</v>
      </c>
      <c r="D20" s="294" t="s">
        <v>36</v>
      </c>
      <c r="E20" s="370" t="s">
        <v>248</v>
      </c>
      <c r="F20" s="292">
        <v>82913904</v>
      </c>
      <c r="G20" s="209"/>
      <c r="H20" s="191"/>
      <c r="I20" s="90"/>
      <c r="J20" s="191"/>
      <c r="K20" s="90"/>
      <c r="L20" s="181"/>
      <c r="M20" s="187"/>
      <c r="N20" s="191"/>
      <c r="O20" s="192"/>
    </row>
    <row r="21" spans="1:15" ht="15" customHeight="1">
      <c r="A21" s="292" t="s">
        <v>514</v>
      </c>
      <c r="B21" s="292" t="s">
        <v>515</v>
      </c>
      <c r="C21" s="293" t="s">
        <v>233</v>
      </c>
      <c r="D21" s="294" t="s">
        <v>39</v>
      </c>
      <c r="E21" s="370" t="s">
        <v>248</v>
      </c>
      <c r="F21" s="292">
        <v>82905707</v>
      </c>
      <c r="G21" s="209"/>
      <c r="H21" s="191"/>
      <c r="I21" s="90"/>
      <c r="J21" s="191"/>
      <c r="K21" s="90"/>
      <c r="L21" s="181"/>
      <c r="M21" s="187"/>
      <c r="N21" s="191"/>
      <c r="O21" s="192"/>
    </row>
    <row r="22" spans="1:15" ht="15" customHeight="1">
      <c r="A22" s="292" t="s">
        <v>301</v>
      </c>
      <c r="B22" s="292" t="s">
        <v>377</v>
      </c>
      <c r="C22" s="293" t="s">
        <v>233</v>
      </c>
      <c r="D22" s="294" t="s">
        <v>35</v>
      </c>
      <c r="E22" s="370" t="s">
        <v>248</v>
      </c>
      <c r="F22" s="292">
        <v>82817612</v>
      </c>
      <c r="G22" s="209"/>
      <c r="H22" s="191"/>
      <c r="I22" s="90"/>
      <c r="J22" s="191">
        <v>1</v>
      </c>
      <c r="K22" s="90"/>
      <c r="L22" s="181"/>
      <c r="M22" s="187"/>
      <c r="N22" s="191"/>
      <c r="O22" s="192"/>
    </row>
    <row r="23" spans="1:15" ht="15" customHeight="1">
      <c r="A23" s="292" t="s">
        <v>365</v>
      </c>
      <c r="B23" s="292" t="s">
        <v>348</v>
      </c>
      <c r="C23" s="293" t="s">
        <v>233</v>
      </c>
      <c r="D23" s="294" t="s">
        <v>35</v>
      </c>
      <c r="E23" s="370" t="s">
        <v>248</v>
      </c>
      <c r="F23" s="292">
        <v>82782957</v>
      </c>
      <c r="G23" s="209"/>
      <c r="H23" s="191"/>
      <c r="I23" s="90"/>
      <c r="J23" s="191">
        <v>1</v>
      </c>
      <c r="K23" s="90"/>
      <c r="L23" s="181"/>
      <c r="M23" s="187"/>
      <c r="N23" s="191"/>
      <c r="O23" s="192"/>
    </row>
    <row r="24" spans="1:15" ht="15" customHeight="1">
      <c r="A24" s="292" t="s">
        <v>431</v>
      </c>
      <c r="B24" s="292" t="s">
        <v>432</v>
      </c>
      <c r="C24" s="293" t="s">
        <v>233</v>
      </c>
      <c r="D24" s="294" t="s">
        <v>35</v>
      </c>
      <c r="E24" s="370" t="s">
        <v>248</v>
      </c>
      <c r="F24" s="292">
        <v>82848194</v>
      </c>
      <c r="G24" s="209"/>
      <c r="H24" s="191"/>
      <c r="I24" s="90"/>
      <c r="J24" s="191"/>
      <c r="K24" s="90"/>
      <c r="L24" s="181"/>
      <c r="M24" s="187"/>
      <c r="N24" s="191"/>
      <c r="O24" s="192"/>
    </row>
    <row r="25" spans="1:15" ht="15" customHeight="1">
      <c r="A25" s="292" t="s">
        <v>433</v>
      </c>
      <c r="B25" s="292" t="s">
        <v>434</v>
      </c>
      <c r="C25" s="293" t="s">
        <v>233</v>
      </c>
      <c r="D25" s="294" t="s">
        <v>35</v>
      </c>
      <c r="E25" s="370" t="s">
        <v>248</v>
      </c>
      <c r="F25" s="292">
        <v>82857735</v>
      </c>
      <c r="G25" s="209"/>
      <c r="H25" s="191"/>
      <c r="I25" s="90"/>
      <c r="J25" s="191">
        <v>1</v>
      </c>
      <c r="K25" s="90"/>
      <c r="L25" s="181"/>
      <c r="M25" s="187"/>
      <c r="N25" s="191"/>
      <c r="O25" s="192"/>
    </row>
    <row r="26" spans="1:15" ht="15" customHeight="1">
      <c r="A26" s="292" t="s">
        <v>435</v>
      </c>
      <c r="B26" s="292" t="s">
        <v>436</v>
      </c>
      <c r="C26" s="293" t="s">
        <v>233</v>
      </c>
      <c r="D26" s="294" t="s">
        <v>35</v>
      </c>
      <c r="E26" s="370" t="s">
        <v>248</v>
      </c>
      <c r="F26" s="292">
        <v>82868921</v>
      </c>
      <c r="G26" s="209"/>
      <c r="H26" s="191"/>
      <c r="I26" s="90"/>
      <c r="J26" s="191"/>
      <c r="K26" s="90"/>
      <c r="L26" s="181"/>
      <c r="M26" s="187"/>
      <c r="N26" s="191"/>
      <c r="O26" s="192"/>
    </row>
    <row r="27" spans="1:15" ht="15" customHeight="1">
      <c r="A27" s="292" t="s">
        <v>352</v>
      </c>
      <c r="B27" s="292" t="s">
        <v>340</v>
      </c>
      <c r="C27" s="293" t="s">
        <v>233</v>
      </c>
      <c r="D27" s="294" t="s">
        <v>38</v>
      </c>
      <c r="E27" s="370" t="s">
        <v>248</v>
      </c>
      <c r="F27" s="292">
        <v>82760608</v>
      </c>
      <c r="G27" s="90"/>
      <c r="H27" s="191"/>
      <c r="I27" s="90"/>
      <c r="J27" s="191"/>
      <c r="K27" s="209"/>
      <c r="L27" s="347"/>
      <c r="M27" s="187"/>
      <c r="N27" s="191"/>
      <c r="O27" s="192"/>
    </row>
    <row r="28" spans="1:15" ht="15" customHeight="1">
      <c r="A28" s="292" t="s">
        <v>437</v>
      </c>
      <c r="B28" s="292" t="s">
        <v>438</v>
      </c>
      <c r="C28" s="293" t="s">
        <v>233</v>
      </c>
      <c r="D28" s="294" t="s">
        <v>38</v>
      </c>
      <c r="E28" s="370" t="s">
        <v>248</v>
      </c>
      <c r="F28" s="292">
        <v>82862499</v>
      </c>
      <c r="G28" s="209"/>
      <c r="H28" s="191"/>
      <c r="I28" s="90"/>
      <c r="J28" s="191"/>
      <c r="K28" s="90"/>
      <c r="L28" s="181"/>
      <c r="M28" s="187"/>
      <c r="N28" s="191"/>
      <c r="O28" s="192"/>
    </row>
    <row r="29" spans="1:15" ht="15" customHeight="1">
      <c r="A29" s="292" t="s">
        <v>431</v>
      </c>
      <c r="B29" s="292" t="s">
        <v>439</v>
      </c>
      <c r="C29" s="293" t="s">
        <v>233</v>
      </c>
      <c r="D29" s="294" t="s">
        <v>38</v>
      </c>
      <c r="E29" s="370" t="s">
        <v>248</v>
      </c>
      <c r="F29" s="292">
        <v>82848197</v>
      </c>
      <c r="G29" s="90"/>
      <c r="H29" s="181"/>
      <c r="I29" s="90"/>
      <c r="J29" s="181"/>
      <c r="K29" s="90"/>
      <c r="L29" s="181"/>
      <c r="M29" s="187"/>
      <c r="N29" s="181"/>
      <c r="O29" s="45"/>
    </row>
    <row r="30" spans="1:15" ht="15" customHeight="1">
      <c r="A30" s="369" t="s">
        <v>378</v>
      </c>
      <c r="B30" s="369" t="s">
        <v>379</v>
      </c>
      <c r="C30" s="368" t="s">
        <v>233</v>
      </c>
      <c r="D30" s="369" t="s">
        <v>42</v>
      </c>
      <c r="E30" s="371" t="s">
        <v>252</v>
      </c>
      <c r="F30" s="369">
        <v>82821345</v>
      </c>
      <c r="G30" s="209"/>
      <c r="H30" s="191"/>
      <c r="I30" s="90"/>
      <c r="J30" s="314">
        <v>1</v>
      </c>
      <c r="K30" s="90"/>
      <c r="L30" s="181"/>
      <c r="M30" s="187"/>
      <c r="N30" s="191"/>
      <c r="O30" s="192"/>
    </row>
    <row r="31" spans="1:15" ht="18">
      <c r="A31" s="308"/>
      <c r="B31" s="309"/>
      <c r="C31" s="309"/>
      <c r="D31" s="309"/>
      <c r="E31" s="436"/>
      <c r="F31" s="437"/>
      <c r="G31" s="97">
        <f aca="true" t="shared" si="1" ref="G31:N31">SUM(G17:G30)</f>
        <v>0</v>
      </c>
      <c r="H31" s="97">
        <f t="shared" si="1"/>
        <v>0</v>
      </c>
      <c r="I31" s="97">
        <f t="shared" si="1"/>
        <v>0</v>
      </c>
      <c r="J31" s="97">
        <f t="shared" si="1"/>
        <v>7</v>
      </c>
      <c r="K31" s="97">
        <f t="shared" si="1"/>
        <v>0</v>
      </c>
      <c r="L31" s="97">
        <f t="shared" si="1"/>
        <v>0</v>
      </c>
      <c r="M31" s="97">
        <f t="shared" si="1"/>
        <v>0</v>
      </c>
      <c r="N31" s="97">
        <f t="shared" si="1"/>
        <v>0</v>
      </c>
      <c r="O31" s="98">
        <f>SUM(G31:N31)</f>
        <v>7</v>
      </c>
    </row>
    <row r="32" spans="1:15" ht="18.75" customHeight="1">
      <c r="A32" s="438" t="s">
        <v>0</v>
      </c>
      <c r="B32" s="438" t="s">
        <v>1</v>
      </c>
      <c r="C32" s="425" t="s">
        <v>227</v>
      </c>
      <c r="D32" s="426" t="s">
        <v>234</v>
      </c>
      <c r="E32" s="427" t="s">
        <v>235</v>
      </c>
      <c r="F32" s="425" t="s">
        <v>236</v>
      </c>
      <c r="G32" s="438" t="s">
        <v>237</v>
      </c>
      <c r="H32" s="438"/>
      <c r="I32" s="438"/>
      <c r="J32" s="438"/>
      <c r="K32" s="438"/>
      <c r="L32" s="478" t="s">
        <v>238</v>
      </c>
      <c r="M32" s="479"/>
      <c r="N32" s="480"/>
      <c r="O32" s="438" t="s">
        <v>239</v>
      </c>
    </row>
    <row r="33" spans="1:15" ht="18.75" customHeight="1">
      <c r="A33" s="438"/>
      <c r="B33" s="438"/>
      <c r="C33" s="425"/>
      <c r="D33" s="426"/>
      <c r="E33" s="427"/>
      <c r="F33" s="425"/>
      <c r="G33" s="85"/>
      <c r="H33" s="43" t="s">
        <v>339</v>
      </c>
      <c r="I33" s="85" t="s">
        <v>336</v>
      </c>
      <c r="J33" s="628" t="s">
        <v>564</v>
      </c>
      <c r="K33" s="85"/>
      <c r="L33" s="75"/>
      <c r="M33" s="88" t="s">
        <v>339</v>
      </c>
      <c r="N33" s="75"/>
      <c r="O33" s="438"/>
    </row>
    <row r="34" spans="1:15" s="7" customFormat="1" ht="18.75" customHeight="1">
      <c r="A34" s="443" t="s">
        <v>151</v>
      </c>
      <c r="B34" s="443"/>
      <c r="C34" s="443"/>
      <c r="D34" s="443"/>
      <c r="E34" s="443"/>
      <c r="F34" s="134" t="s">
        <v>334</v>
      </c>
      <c r="G34" s="121"/>
      <c r="H34" s="45"/>
      <c r="I34" s="121"/>
      <c r="J34" s="45"/>
      <c r="K34" s="121"/>
      <c r="L34" s="45"/>
      <c r="M34" s="91"/>
      <c r="N34" s="45"/>
      <c r="O34" s="179"/>
    </row>
    <row r="35" spans="1:15" ht="17.25" customHeight="1">
      <c r="A35" s="379" t="s">
        <v>392</v>
      </c>
      <c r="B35" s="380" t="s">
        <v>393</v>
      </c>
      <c r="C35" s="381" t="s">
        <v>334</v>
      </c>
      <c r="D35" s="375" t="s">
        <v>39</v>
      </c>
      <c r="E35" s="382" t="s">
        <v>248</v>
      </c>
      <c r="F35" s="380">
        <v>82779442</v>
      </c>
      <c r="G35" s="111"/>
      <c r="H35" s="50"/>
      <c r="I35" s="111"/>
      <c r="J35" s="50"/>
      <c r="K35" s="355"/>
      <c r="L35" s="346"/>
      <c r="M35" s="91"/>
      <c r="N35" s="50"/>
      <c r="O35" s="51"/>
    </row>
    <row r="36" spans="1:15" ht="17.25" customHeight="1">
      <c r="A36" s="379" t="s">
        <v>490</v>
      </c>
      <c r="B36" s="380" t="s">
        <v>491</v>
      </c>
      <c r="C36" s="381" t="s">
        <v>334</v>
      </c>
      <c r="D36" s="375" t="s">
        <v>38</v>
      </c>
      <c r="E36" s="382" t="s">
        <v>248</v>
      </c>
      <c r="F36" s="380">
        <v>82850051</v>
      </c>
      <c r="G36" s="210"/>
      <c r="H36" s="50"/>
      <c r="I36" s="111"/>
      <c r="J36" s="50"/>
      <c r="K36" s="355"/>
      <c r="L36" s="346"/>
      <c r="M36" s="91"/>
      <c r="N36" s="50"/>
      <c r="O36" s="51"/>
    </row>
    <row r="37" spans="1:15" ht="17.25" customHeight="1">
      <c r="A37" s="379" t="s">
        <v>447</v>
      </c>
      <c r="B37" s="380" t="s">
        <v>448</v>
      </c>
      <c r="C37" s="381" t="s">
        <v>334</v>
      </c>
      <c r="D37" s="375" t="s">
        <v>35</v>
      </c>
      <c r="E37" s="382" t="s">
        <v>248</v>
      </c>
      <c r="F37" s="380">
        <v>82862581</v>
      </c>
      <c r="G37" s="210"/>
      <c r="H37" s="50"/>
      <c r="I37" s="111"/>
      <c r="J37" s="50"/>
      <c r="K37" s="355"/>
      <c r="L37" s="346"/>
      <c r="M37" s="91"/>
      <c r="N37" s="50"/>
      <c r="O37" s="51"/>
    </row>
    <row r="38" spans="1:15" ht="17.25" customHeight="1">
      <c r="A38" s="379" t="s">
        <v>394</v>
      </c>
      <c r="B38" s="380" t="s">
        <v>395</v>
      </c>
      <c r="C38" s="381" t="s">
        <v>334</v>
      </c>
      <c r="D38" s="375" t="s">
        <v>35</v>
      </c>
      <c r="E38" s="382" t="s">
        <v>248</v>
      </c>
      <c r="F38" s="380">
        <v>82805788</v>
      </c>
      <c r="G38" s="111"/>
      <c r="H38" s="50">
        <v>1</v>
      </c>
      <c r="I38" s="111"/>
      <c r="J38" s="50"/>
      <c r="K38" s="355"/>
      <c r="L38" s="346"/>
      <c r="M38" s="91" t="s">
        <v>457</v>
      </c>
      <c r="N38" s="50"/>
      <c r="O38" s="51"/>
    </row>
    <row r="39" spans="1:15" ht="17.25" customHeight="1">
      <c r="A39" s="379" t="s">
        <v>449</v>
      </c>
      <c r="B39" s="380" t="s">
        <v>450</v>
      </c>
      <c r="C39" s="381" t="s">
        <v>334</v>
      </c>
      <c r="D39" s="375" t="s">
        <v>38</v>
      </c>
      <c r="E39" s="382" t="s">
        <v>248</v>
      </c>
      <c r="F39" s="380">
        <v>82828177</v>
      </c>
      <c r="G39" s="111"/>
      <c r="H39" s="50"/>
      <c r="I39" s="111"/>
      <c r="J39" s="50"/>
      <c r="K39" s="355"/>
      <c r="L39" s="346"/>
      <c r="M39" s="91"/>
      <c r="N39" s="50"/>
      <c r="O39" s="51"/>
    </row>
    <row r="40" spans="1:15" ht="17.25" customHeight="1">
      <c r="A40" s="379" t="s">
        <v>396</v>
      </c>
      <c r="B40" s="380" t="s">
        <v>397</v>
      </c>
      <c r="C40" s="381" t="s">
        <v>334</v>
      </c>
      <c r="D40" s="375" t="s">
        <v>35</v>
      </c>
      <c r="E40" s="382" t="s">
        <v>248</v>
      </c>
      <c r="F40" s="380">
        <v>82822866</v>
      </c>
      <c r="G40" s="111"/>
      <c r="H40" s="50"/>
      <c r="I40" s="111"/>
      <c r="J40" s="50"/>
      <c r="K40" s="355"/>
      <c r="L40" s="346"/>
      <c r="M40" s="91"/>
      <c r="N40" s="50"/>
      <c r="O40" s="51"/>
    </row>
    <row r="41" spans="1:15" ht="17.25" customHeight="1">
      <c r="A41" s="379" t="s">
        <v>398</v>
      </c>
      <c r="B41" s="380" t="s">
        <v>399</v>
      </c>
      <c r="C41" s="381" t="s">
        <v>334</v>
      </c>
      <c r="D41" s="375" t="s">
        <v>38</v>
      </c>
      <c r="E41" s="382" t="s">
        <v>248</v>
      </c>
      <c r="F41" s="380">
        <v>82820643</v>
      </c>
      <c r="G41" s="111"/>
      <c r="H41" s="50"/>
      <c r="I41" s="111"/>
      <c r="J41" s="50"/>
      <c r="K41" s="355"/>
      <c r="L41" s="346"/>
      <c r="M41" s="91"/>
      <c r="N41" s="50"/>
      <c r="O41" s="51"/>
    </row>
    <row r="42" spans="1:15" ht="17.25" customHeight="1">
      <c r="A42" s="256"/>
      <c r="B42" s="256"/>
      <c r="C42" s="257"/>
      <c r="D42" s="258"/>
      <c r="E42" s="270"/>
      <c r="F42" s="256"/>
      <c r="G42" s="111"/>
      <c r="H42" s="106"/>
      <c r="I42" s="111"/>
      <c r="J42" s="50"/>
      <c r="K42" s="355"/>
      <c r="L42" s="346"/>
      <c r="M42" s="91"/>
      <c r="N42" s="50"/>
      <c r="O42" s="51"/>
    </row>
    <row r="43" spans="1:15" ht="18">
      <c r="A43" s="464"/>
      <c r="B43" s="465"/>
      <c r="C43" s="465"/>
      <c r="D43" s="465"/>
      <c r="E43" s="465"/>
      <c r="F43" s="466"/>
      <c r="G43" s="98">
        <f aca="true" t="shared" si="2" ref="G43:N43">SUM(G35:G42)</f>
        <v>0</v>
      </c>
      <c r="H43" s="98">
        <f t="shared" si="2"/>
        <v>1</v>
      </c>
      <c r="I43" s="98">
        <f t="shared" si="2"/>
        <v>0</v>
      </c>
      <c r="J43" s="98">
        <f t="shared" si="2"/>
        <v>0</v>
      </c>
      <c r="K43" s="98">
        <f t="shared" si="2"/>
        <v>0</v>
      </c>
      <c r="L43" s="98">
        <f t="shared" si="2"/>
        <v>0</v>
      </c>
      <c r="M43" s="98">
        <f t="shared" si="2"/>
        <v>0</v>
      </c>
      <c r="N43" s="98">
        <f t="shared" si="2"/>
        <v>0</v>
      </c>
      <c r="O43" s="98">
        <f>SUM(G43:N43)</f>
        <v>1</v>
      </c>
    </row>
    <row r="44" spans="1:15" ht="18.75" customHeight="1">
      <c r="A44" s="438" t="s">
        <v>0</v>
      </c>
      <c r="B44" s="438" t="s">
        <v>1</v>
      </c>
      <c r="C44" s="425" t="s">
        <v>227</v>
      </c>
      <c r="D44" s="426" t="s">
        <v>234</v>
      </c>
      <c r="E44" s="427" t="s">
        <v>235</v>
      </c>
      <c r="F44" s="425" t="s">
        <v>236</v>
      </c>
      <c r="G44" s="438" t="s">
        <v>237</v>
      </c>
      <c r="H44" s="438"/>
      <c r="I44" s="438"/>
      <c r="J44" s="438"/>
      <c r="K44" s="438"/>
      <c r="L44" s="478" t="s">
        <v>238</v>
      </c>
      <c r="M44" s="479"/>
      <c r="N44" s="480"/>
      <c r="O44" s="438" t="s">
        <v>239</v>
      </c>
    </row>
    <row r="45" spans="1:15" ht="18.75" customHeight="1">
      <c r="A45" s="438"/>
      <c r="B45" s="438"/>
      <c r="C45" s="425"/>
      <c r="D45" s="426"/>
      <c r="E45" s="427"/>
      <c r="F45" s="425"/>
      <c r="G45" s="85"/>
      <c r="H45" s="43" t="s">
        <v>339</v>
      </c>
      <c r="I45" s="85" t="s">
        <v>336</v>
      </c>
      <c r="J45" s="628" t="s">
        <v>564</v>
      </c>
      <c r="K45" s="85"/>
      <c r="L45" s="75"/>
      <c r="M45" s="88" t="s">
        <v>339</v>
      </c>
      <c r="N45" s="75"/>
      <c r="O45" s="438"/>
    </row>
    <row r="46" spans="1:15" s="7" customFormat="1" ht="18.75" customHeight="1">
      <c r="A46" s="443" t="s">
        <v>283</v>
      </c>
      <c r="B46" s="443"/>
      <c r="C46" s="443"/>
      <c r="D46" s="443"/>
      <c r="E46" s="443"/>
      <c r="F46" s="134" t="s">
        <v>298</v>
      </c>
      <c r="G46" s="121"/>
      <c r="H46" s="45"/>
      <c r="I46" s="121"/>
      <c r="J46" s="45"/>
      <c r="K46" s="121"/>
      <c r="L46" s="45"/>
      <c r="M46" s="91"/>
      <c r="N46" s="45"/>
      <c r="O46" s="179"/>
    </row>
    <row r="47" spans="1:15" ht="17.25" customHeight="1">
      <c r="A47" s="379" t="s">
        <v>453</v>
      </c>
      <c r="B47" s="380" t="s">
        <v>454</v>
      </c>
      <c r="C47" s="381" t="s">
        <v>298</v>
      </c>
      <c r="D47" s="375" t="s">
        <v>38</v>
      </c>
      <c r="E47" s="383" t="s">
        <v>248</v>
      </c>
      <c r="F47" s="380">
        <v>82863805</v>
      </c>
      <c r="G47" s="111"/>
      <c r="H47" s="50"/>
      <c r="I47" s="111"/>
      <c r="J47" s="50"/>
      <c r="K47" s="111"/>
      <c r="L47" s="106"/>
      <c r="M47" s="112"/>
      <c r="N47" s="50"/>
      <c r="O47" s="51"/>
    </row>
    <row r="48" spans="1:15" ht="17.25" customHeight="1">
      <c r="A48" s="379" t="s">
        <v>471</v>
      </c>
      <c r="B48" s="380" t="s">
        <v>410</v>
      </c>
      <c r="C48" s="381" t="s">
        <v>298</v>
      </c>
      <c r="D48" s="375" t="s">
        <v>36</v>
      </c>
      <c r="E48" s="383" t="s">
        <v>248</v>
      </c>
      <c r="F48" s="384"/>
      <c r="G48" s="111"/>
      <c r="H48" s="50"/>
      <c r="I48" s="111"/>
      <c r="J48" s="50"/>
      <c r="K48" s="111"/>
      <c r="L48" s="106"/>
      <c r="M48" s="112"/>
      <c r="N48" s="50"/>
      <c r="O48" s="51"/>
    </row>
    <row r="49" spans="1:15" ht="18.75" customHeight="1">
      <c r="A49" s="461"/>
      <c r="B49" s="462"/>
      <c r="C49" s="462"/>
      <c r="D49" s="462"/>
      <c r="E49" s="462"/>
      <c r="F49" s="463"/>
      <c r="G49" s="93">
        <f aca="true" t="shared" si="3" ref="G49:N49">SUM(G47:G48)</f>
        <v>0</v>
      </c>
      <c r="H49" s="93">
        <f t="shared" si="3"/>
        <v>0</v>
      </c>
      <c r="I49" s="93">
        <f t="shared" si="3"/>
        <v>0</v>
      </c>
      <c r="J49" s="93">
        <f t="shared" si="3"/>
        <v>0</v>
      </c>
      <c r="K49" s="93">
        <f t="shared" si="3"/>
        <v>0</v>
      </c>
      <c r="L49" s="93">
        <f t="shared" si="3"/>
        <v>0</v>
      </c>
      <c r="M49" s="93">
        <f t="shared" si="3"/>
        <v>0</v>
      </c>
      <c r="N49" s="93">
        <f t="shared" si="3"/>
        <v>0</v>
      </c>
      <c r="O49" s="93">
        <f>SUM(G49:N49)</f>
        <v>0</v>
      </c>
    </row>
    <row r="50" spans="1:15" ht="18.75" customHeight="1">
      <c r="A50" s="438" t="s">
        <v>0</v>
      </c>
      <c r="B50" s="438" t="s">
        <v>1</v>
      </c>
      <c r="C50" s="425" t="s">
        <v>227</v>
      </c>
      <c r="D50" s="426" t="s">
        <v>234</v>
      </c>
      <c r="E50" s="427" t="s">
        <v>235</v>
      </c>
      <c r="F50" s="425" t="s">
        <v>236</v>
      </c>
      <c r="G50" s="438" t="s">
        <v>237</v>
      </c>
      <c r="H50" s="438"/>
      <c r="I50" s="438"/>
      <c r="J50" s="438"/>
      <c r="K50" s="438"/>
      <c r="L50" s="478" t="s">
        <v>238</v>
      </c>
      <c r="M50" s="479"/>
      <c r="N50" s="480"/>
      <c r="O50" s="438" t="s">
        <v>239</v>
      </c>
    </row>
    <row r="51" spans="1:15" ht="18.75" customHeight="1">
      <c r="A51" s="438"/>
      <c r="B51" s="438"/>
      <c r="C51" s="425"/>
      <c r="D51" s="426"/>
      <c r="E51" s="427"/>
      <c r="F51" s="425"/>
      <c r="G51" s="85"/>
      <c r="H51" s="43" t="s">
        <v>339</v>
      </c>
      <c r="I51" s="85" t="s">
        <v>336</v>
      </c>
      <c r="J51" s="628" t="s">
        <v>564</v>
      </c>
      <c r="K51" s="85"/>
      <c r="L51" s="75"/>
      <c r="M51" s="88" t="s">
        <v>339</v>
      </c>
      <c r="N51" s="75"/>
      <c r="O51" s="438"/>
    </row>
    <row r="52" spans="1:15" s="7" customFormat="1" ht="18.75" customHeight="1">
      <c r="A52" s="460" t="s">
        <v>284</v>
      </c>
      <c r="B52" s="460"/>
      <c r="C52" s="460"/>
      <c r="D52" s="460"/>
      <c r="E52" s="460"/>
      <c r="F52" s="162">
        <v>111</v>
      </c>
      <c r="G52" s="163"/>
      <c r="H52" s="164"/>
      <c r="I52" s="163"/>
      <c r="J52" s="164"/>
      <c r="K52" s="163"/>
      <c r="L52" s="220"/>
      <c r="M52" s="221"/>
      <c r="N52" s="220"/>
      <c r="O52" s="222"/>
    </row>
    <row r="53" spans="1:15" ht="17.25" customHeight="1">
      <c r="A53" s="372" t="s">
        <v>403</v>
      </c>
      <c r="B53" s="373" t="s">
        <v>404</v>
      </c>
      <c r="C53" s="374" t="s">
        <v>405</v>
      </c>
      <c r="D53" s="373" t="s">
        <v>42</v>
      </c>
      <c r="E53" s="56" t="s">
        <v>248</v>
      </c>
      <c r="F53" s="373">
        <v>82751140</v>
      </c>
      <c r="G53" s="298"/>
      <c r="H53" s="299">
        <v>1</v>
      </c>
      <c r="I53" s="298" t="s">
        <v>457</v>
      </c>
      <c r="J53" s="299"/>
      <c r="K53" s="298"/>
      <c r="L53" s="349"/>
      <c r="M53" s="300"/>
      <c r="N53" s="301"/>
      <c r="O53" s="302"/>
    </row>
    <row r="54" spans="1:15" ht="17.25" customHeight="1">
      <c r="A54" s="372" t="s">
        <v>442</v>
      </c>
      <c r="B54" s="373" t="s">
        <v>443</v>
      </c>
      <c r="C54" s="374" t="s">
        <v>405</v>
      </c>
      <c r="D54" s="373" t="s">
        <v>35</v>
      </c>
      <c r="E54" s="56" t="s">
        <v>248</v>
      </c>
      <c r="F54" s="373">
        <v>82820266</v>
      </c>
      <c r="G54" s="298"/>
      <c r="H54" s="299"/>
      <c r="I54" s="298"/>
      <c r="J54" s="299">
        <v>1</v>
      </c>
      <c r="K54" s="298"/>
      <c r="L54" s="349"/>
      <c r="M54" s="300"/>
      <c r="N54" s="301"/>
      <c r="O54" s="302"/>
    </row>
    <row r="55" spans="1:15" ht="17.25" customHeight="1">
      <c r="A55" s="372" t="s">
        <v>440</v>
      </c>
      <c r="B55" s="373" t="s">
        <v>441</v>
      </c>
      <c r="C55" s="374" t="s">
        <v>405</v>
      </c>
      <c r="D55" s="373" t="s">
        <v>39</v>
      </c>
      <c r="E55" s="56" t="s">
        <v>248</v>
      </c>
      <c r="F55" s="373">
        <v>82810018</v>
      </c>
      <c r="G55" s="298"/>
      <c r="H55" s="299"/>
      <c r="I55" s="298"/>
      <c r="J55" s="299"/>
      <c r="K55" s="298"/>
      <c r="L55" s="349"/>
      <c r="M55" s="300"/>
      <c r="N55" s="301"/>
      <c r="O55" s="302"/>
    </row>
    <row r="56" spans="1:15" ht="17.25" customHeight="1">
      <c r="A56" s="385" t="s">
        <v>460</v>
      </c>
      <c r="B56" s="377" t="s">
        <v>461</v>
      </c>
      <c r="C56" s="378" t="s">
        <v>405</v>
      </c>
      <c r="D56" s="377" t="s">
        <v>38</v>
      </c>
      <c r="E56" s="155" t="s">
        <v>252</v>
      </c>
      <c r="F56" s="377">
        <v>82851899</v>
      </c>
      <c r="G56" s="298"/>
      <c r="H56" s="299"/>
      <c r="I56" s="298"/>
      <c r="J56" s="299"/>
      <c r="K56" s="298"/>
      <c r="L56" s="349"/>
      <c r="M56" s="300"/>
      <c r="N56" s="301"/>
      <c r="O56" s="302"/>
    </row>
    <row r="57" spans="1:15" ht="17.25" customHeight="1">
      <c r="A57" s="260"/>
      <c r="B57" s="261"/>
      <c r="C57" s="262"/>
      <c r="D57" s="261"/>
      <c r="E57" s="3"/>
      <c r="F57" s="54"/>
      <c r="G57" s="298"/>
      <c r="H57" s="299"/>
      <c r="I57" s="298"/>
      <c r="J57" s="299"/>
      <c r="K57" s="298"/>
      <c r="L57" s="349"/>
      <c r="M57" s="300"/>
      <c r="N57" s="301"/>
      <c r="O57" s="302"/>
    </row>
    <row r="58" spans="1:15" ht="18.75" customHeight="1">
      <c r="A58" s="475"/>
      <c r="B58" s="476"/>
      <c r="C58" s="476"/>
      <c r="D58" s="476"/>
      <c r="E58" s="476"/>
      <c r="F58" s="477"/>
      <c r="G58" s="93">
        <f aca="true" t="shared" si="4" ref="G58:N58">SUM(G53:G57)</f>
        <v>0</v>
      </c>
      <c r="H58" s="93">
        <f t="shared" si="4"/>
        <v>1</v>
      </c>
      <c r="I58" s="93">
        <f t="shared" si="4"/>
        <v>0</v>
      </c>
      <c r="J58" s="93">
        <f t="shared" si="4"/>
        <v>1</v>
      </c>
      <c r="K58" s="93">
        <f t="shared" si="4"/>
        <v>0</v>
      </c>
      <c r="L58" s="93">
        <f t="shared" si="4"/>
        <v>0</v>
      </c>
      <c r="M58" s="93">
        <f t="shared" si="4"/>
        <v>0</v>
      </c>
      <c r="N58" s="93">
        <f t="shared" si="4"/>
        <v>0</v>
      </c>
      <c r="O58" s="93">
        <f>SUM(G58:N58)</f>
        <v>2</v>
      </c>
    </row>
    <row r="59" spans="1:15" ht="18.75" customHeight="1">
      <c r="A59" s="438" t="s">
        <v>0</v>
      </c>
      <c r="B59" s="438" t="s">
        <v>1</v>
      </c>
      <c r="C59" s="425" t="s">
        <v>227</v>
      </c>
      <c r="D59" s="426" t="s">
        <v>234</v>
      </c>
      <c r="E59" s="427" t="s">
        <v>235</v>
      </c>
      <c r="F59" s="425" t="s">
        <v>236</v>
      </c>
      <c r="G59" s="438" t="s">
        <v>237</v>
      </c>
      <c r="H59" s="438"/>
      <c r="I59" s="438"/>
      <c r="J59" s="438"/>
      <c r="K59" s="438"/>
      <c r="L59" s="478" t="s">
        <v>238</v>
      </c>
      <c r="M59" s="479"/>
      <c r="N59" s="480"/>
      <c r="O59" s="438" t="s">
        <v>239</v>
      </c>
    </row>
    <row r="60" spans="1:15" ht="18.75" customHeight="1">
      <c r="A60" s="438"/>
      <c r="B60" s="438"/>
      <c r="C60" s="425"/>
      <c r="D60" s="426"/>
      <c r="E60" s="427"/>
      <c r="F60" s="425"/>
      <c r="G60" s="85"/>
      <c r="H60" s="43" t="s">
        <v>339</v>
      </c>
      <c r="I60" s="85" t="s">
        <v>336</v>
      </c>
      <c r="J60" s="628" t="s">
        <v>564</v>
      </c>
      <c r="K60" s="85"/>
      <c r="L60" s="75"/>
      <c r="M60" s="88" t="s">
        <v>339</v>
      </c>
      <c r="N60" s="75"/>
      <c r="O60" s="438"/>
    </row>
    <row r="61" spans="1:15" s="7" customFormat="1" ht="18.75" customHeight="1">
      <c r="A61" s="443" t="s">
        <v>153</v>
      </c>
      <c r="B61" s="443"/>
      <c r="C61" s="443"/>
      <c r="D61" s="443"/>
      <c r="E61" s="443"/>
      <c r="F61" s="122">
        <v>162</v>
      </c>
      <c r="G61" s="121"/>
      <c r="H61" s="45"/>
      <c r="I61" s="121"/>
      <c r="J61" s="45"/>
      <c r="K61" s="121"/>
      <c r="L61" s="45"/>
      <c r="M61" s="91"/>
      <c r="N61" s="45"/>
      <c r="O61" s="179"/>
    </row>
    <row r="62" spans="1:15" ht="18.75" customHeight="1">
      <c r="A62" s="260" t="s">
        <v>375</v>
      </c>
      <c r="B62" s="261" t="s">
        <v>376</v>
      </c>
      <c r="C62" s="262" t="s">
        <v>341</v>
      </c>
      <c r="D62" s="261" t="s">
        <v>35</v>
      </c>
      <c r="E62" s="259" t="s">
        <v>248</v>
      </c>
      <c r="F62" s="262" t="s">
        <v>402</v>
      </c>
      <c r="G62" s="87"/>
      <c r="H62" s="69"/>
      <c r="I62" s="87"/>
      <c r="J62" s="69">
        <v>1</v>
      </c>
      <c r="K62" s="87"/>
      <c r="L62" s="346"/>
      <c r="M62" s="158"/>
      <c r="N62" s="84"/>
      <c r="O62" s="74"/>
    </row>
    <row r="63" spans="1:15" ht="18.75" customHeight="1">
      <c r="A63" s="255" t="s">
        <v>535</v>
      </c>
      <c r="B63" s="256" t="s">
        <v>536</v>
      </c>
      <c r="C63" s="257" t="str">
        <f>'[1]1er crit. EdT'!$K$4</f>
        <v>162</v>
      </c>
      <c r="D63" s="258" t="s">
        <v>35</v>
      </c>
      <c r="E63" s="413" t="s">
        <v>248</v>
      </c>
      <c r="F63" s="256">
        <v>82909458</v>
      </c>
      <c r="G63" s="87"/>
      <c r="H63" s="69">
        <v>1</v>
      </c>
      <c r="I63" s="87" t="s">
        <v>457</v>
      </c>
      <c r="J63" s="69"/>
      <c r="K63" s="87"/>
      <c r="L63" s="346"/>
      <c r="M63" s="158"/>
      <c r="N63" s="84"/>
      <c r="O63" s="74"/>
    </row>
    <row r="64" spans="1:15" ht="18.75" customHeight="1">
      <c r="A64" s="256" t="s">
        <v>537</v>
      </c>
      <c r="B64" s="256" t="s">
        <v>538</v>
      </c>
      <c r="C64" s="257" t="str">
        <f>'[1]1er crit. EdT'!$K$4</f>
        <v>162</v>
      </c>
      <c r="D64" s="258" t="s">
        <v>35</v>
      </c>
      <c r="E64" s="413" t="s">
        <v>248</v>
      </c>
      <c r="F64" s="256">
        <v>82905912</v>
      </c>
      <c r="G64" s="87"/>
      <c r="H64" s="69">
        <v>1</v>
      </c>
      <c r="I64" s="87" t="s">
        <v>457</v>
      </c>
      <c r="J64" s="69"/>
      <c r="K64" s="87"/>
      <c r="L64" s="346"/>
      <c r="M64" s="158"/>
      <c r="N64" s="84"/>
      <c r="O64" s="74"/>
    </row>
    <row r="65" spans="1:15" ht="17.25" customHeight="1">
      <c r="A65" s="231" t="s">
        <v>400</v>
      </c>
      <c r="B65" s="232" t="s">
        <v>401</v>
      </c>
      <c r="C65" s="233" t="s">
        <v>341</v>
      </c>
      <c r="D65" s="232" t="s">
        <v>42</v>
      </c>
      <c r="E65" s="234" t="s">
        <v>252</v>
      </c>
      <c r="F65" s="250">
        <v>82807052</v>
      </c>
      <c r="G65" s="87"/>
      <c r="H65" s="69"/>
      <c r="I65" s="87"/>
      <c r="J65" s="69"/>
      <c r="K65" s="87"/>
      <c r="L65" s="346"/>
      <c r="M65" s="158"/>
      <c r="N65" s="69"/>
      <c r="O65" s="68"/>
    </row>
    <row r="66" spans="1:15" ht="18.75" customHeight="1">
      <c r="A66" s="282"/>
      <c r="B66" s="283"/>
      <c r="C66" s="284"/>
      <c r="D66" s="283"/>
      <c r="E66" s="285"/>
      <c r="F66" s="284"/>
      <c r="G66" s="286"/>
      <c r="H66" s="287"/>
      <c r="I66" s="286"/>
      <c r="J66" s="287"/>
      <c r="K66" s="286"/>
      <c r="L66" s="348"/>
      <c r="M66" s="273"/>
      <c r="N66" s="288"/>
      <c r="O66" s="289"/>
    </row>
    <row r="67" spans="1:15" ht="18.75" customHeight="1">
      <c r="A67" s="472"/>
      <c r="B67" s="473"/>
      <c r="C67" s="473"/>
      <c r="D67" s="473"/>
      <c r="E67" s="473"/>
      <c r="F67" s="474"/>
      <c r="G67" s="94">
        <f aca="true" t="shared" si="5" ref="G67:N67">SUM(G62:G66)</f>
        <v>0</v>
      </c>
      <c r="H67" s="94">
        <f t="shared" si="5"/>
        <v>2</v>
      </c>
      <c r="I67" s="94">
        <f t="shared" si="5"/>
        <v>0</v>
      </c>
      <c r="J67" s="94">
        <f t="shared" si="5"/>
        <v>1</v>
      </c>
      <c r="K67" s="94">
        <f t="shared" si="5"/>
        <v>0</v>
      </c>
      <c r="L67" s="94">
        <f t="shared" si="5"/>
        <v>0</v>
      </c>
      <c r="M67" s="94">
        <f t="shared" si="5"/>
        <v>0</v>
      </c>
      <c r="N67" s="94">
        <f t="shared" si="5"/>
        <v>0</v>
      </c>
      <c r="O67" s="95">
        <f>SUM(G67:N67)</f>
        <v>3</v>
      </c>
    </row>
    <row r="68" spans="1:15" ht="18.75" customHeight="1">
      <c r="A68" s="438" t="s">
        <v>0</v>
      </c>
      <c r="B68" s="438" t="s">
        <v>1</v>
      </c>
      <c r="C68" s="425" t="s">
        <v>227</v>
      </c>
      <c r="D68" s="426" t="s">
        <v>234</v>
      </c>
      <c r="E68" s="427" t="s">
        <v>235</v>
      </c>
      <c r="F68" s="425" t="s">
        <v>236</v>
      </c>
      <c r="G68" s="438" t="s">
        <v>237</v>
      </c>
      <c r="H68" s="438"/>
      <c r="I68" s="438"/>
      <c r="J68" s="438"/>
      <c r="K68" s="438"/>
      <c r="L68" s="478" t="s">
        <v>238</v>
      </c>
      <c r="M68" s="479"/>
      <c r="N68" s="480"/>
      <c r="O68" s="438" t="s">
        <v>239</v>
      </c>
    </row>
    <row r="69" spans="1:15" ht="18.75" customHeight="1">
      <c r="A69" s="438"/>
      <c r="B69" s="438"/>
      <c r="C69" s="425"/>
      <c r="D69" s="426"/>
      <c r="E69" s="427"/>
      <c r="F69" s="425"/>
      <c r="G69" s="85"/>
      <c r="H69" s="43" t="s">
        <v>339</v>
      </c>
      <c r="I69" s="85" t="s">
        <v>336</v>
      </c>
      <c r="J69" s="628" t="s">
        <v>564</v>
      </c>
      <c r="K69" s="85"/>
      <c r="L69" s="75"/>
      <c r="M69" s="88" t="s">
        <v>339</v>
      </c>
      <c r="N69" s="75"/>
      <c r="O69" s="438"/>
    </row>
    <row r="70" spans="1:15" s="7" customFormat="1" ht="18.75" customHeight="1">
      <c r="A70" s="456" t="s">
        <v>159</v>
      </c>
      <c r="B70" s="456"/>
      <c r="C70" s="456"/>
      <c r="D70" s="456"/>
      <c r="E70" s="456"/>
      <c r="F70" s="162">
        <v>170</v>
      </c>
      <c r="G70" s="163"/>
      <c r="H70" s="164"/>
      <c r="I70" s="163"/>
      <c r="J70" s="68"/>
      <c r="K70" s="123"/>
      <c r="L70" s="84"/>
      <c r="M70" s="89"/>
      <c r="N70" s="84"/>
      <c r="O70" s="183"/>
    </row>
    <row r="71" spans="1:15" ht="17.25" customHeight="1">
      <c r="A71" s="255" t="s">
        <v>533</v>
      </c>
      <c r="B71" s="256" t="s">
        <v>539</v>
      </c>
      <c r="C71" s="330" t="s">
        <v>304</v>
      </c>
      <c r="D71" s="258" t="s">
        <v>36</v>
      </c>
      <c r="E71" s="410" t="s">
        <v>248</v>
      </c>
      <c r="F71" s="256">
        <v>82914409</v>
      </c>
      <c r="G71" s="210"/>
      <c r="H71" s="50"/>
      <c r="I71" s="111" t="s">
        <v>457</v>
      </c>
      <c r="J71" s="50">
        <v>1</v>
      </c>
      <c r="K71" s="111"/>
      <c r="L71" s="106"/>
      <c r="M71" s="112"/>
      <c r="N71" s="50"/>
      <c r="O71" s="51"/>
    </row>
    <row r="72" spans="1:15" ht="17.25" customHeight="1">
      <c r="A72" s="255" t="s">
        <v>492</v>
      </c>
      <c r="B72" s="256" t="s">
        <v>493</v>
      </c>
      <c r="C72" s="257" t="str">
        <f>'[2]3 crit. EdT'!$K$4</f>
        <v>170</v>
      </c>
      <c r="D72" s="331" t="s">
        <v>35</v>
      </c>
      <c r="E72" s="339" t="s">
        <v>248</v>
      </c>
      <c r="F72" s="256">
        <v>82863855</v>
      </c>
      <c r="G72" s="334"/>
      <c r="H72" s="335"/>
      <c r="I72" s="111" t="s">
        <v>457</v>
      </c>
      <c r="J72" s="335">
        <v>1</v>
      </c>
      <c r="K72" s="111"/>
      <c r="L72" s="106"/>
      <c r="M72" s="112"/>
      <c r="N72" s="50"/>
      <c r="O72" s="51"/>
    </row>
    <row r="73" spans="1:15" ht="17.25" customHeight="1">
      <c r="A73" s="328" t="s">
        <v>466</v>
      </c>
      <c r="B73" s="329" t="s">
        <v>467</v>
      </c>
      <c r="C73" s="330" t="s">
        <v>304</v>
      </c>
      <c r="D73" s="331" t="s">
        <v>35</v>
      </c>
      <c r="E73" s="332" t="s">
        <v>248</v>
      </c>
      <c r="F73" s="329">
        <v>82818672</v>
      </c>
      <c r="G73" s="210"/>
      <c r="H73" s="50"/>
      <c r="I73" s="111" t="s">
        <v>457</v>
      </c>
      <c r="J73" s="50">
        <v>1</v>
      </c>
      <c r="K73" s="111"/>
      <c r="L73" s="106"/>
      <c r="M73" s="112"/>
      <c r="N73" s="50"/>
      <c r="O73" s="51"/>
    </row>
    <row r="74" spans="1:15" ht="17.25" customHeight="1">
      <c r="A74" s="328" t="s">
        <v>462</v>
      </c>
      <c r="B74" s="329" t="s">
        <v>463</v>
      </c>
      <c r="C74" s="330" t="s">
        <v>304</v>
      </c>
      <c r="D74" s="331" t="s">
        <v>36</v>
      </c>
      <c r="E74" s="332" t="s">
        <v>248</v>
      </c>
      <c r="F74" s="329">
        <v>82874249</v>
      </c>
      <c r="G74" s="210"/>
      <c r="H74" s="50"/>
      <c r="I74" s="111" t="s">
        <v>457</v>
      </c>
      <c r="J74" s="50">
        <v>1</v>
      </c>
      <c r="K74" s="111"/>
      <c r="L74" s="106"/>
      <c r="M74" s="112"/>
      <c r="N74" s="50"/>
      <c r="O74" s="51"/>
    </row>
    <row r="75" spans="1:15" ht="17.25" customHeight="1">
      <c r="A75" s="328" t="s">
        <v>464</v>
      </c>
      <c r="B75" s="329" t="s">
        <v>465</v>
      </c>
      <c r="C75" s="330" t="s">
        <v>304</v>
      </c>
      <c r="D75" s="331" t="s">
        <v>35</v>
      </c>
      <c r="E75" s="332" t="s">
        <v>248</v>
      </c>
      <c r="F75" s="329">
        <v>82858449</v>
      </c>
      <c r="G75" s="210"/>
      <c r="H75" s="50"/>
      <c r="I75" s="111" t="s">
        <v>457</v>
      </c>
      <c r="J75" s="50">
        <v>1</v>
      </c>
      <c r="K75" s="111"/>
      <c r="L75" s="106"/>
      <c r="M75" s="112"/>
      <c r="N75" s="50"/>
      <c r="O75" s="51"/>
    </row>
    <row r="76" spans="1:15" ht="17.25" customHeight="1">
      <c r="A76" s="255" t="s">
        <v>534</v>
      </c>
      <c r="B76" s="256" t="s">
        <v>540</v>
      </c>
      <c r="C76" s="330" t="s">
        <v>304</v>
      </c>
      <c r="D76" s="258" t="s">
        <v>42</v>
      </c>
      <c r="E76" s="410" t="s">
        <v>248</v>
      </c>
      <c r="F76" s="256">
        <v>82904443</v>
      </c>
      <c r="G76" s="210"/>
      <c r="H76" s="50"/>
      <c r="I76" s="111" t="s">
        <v>457</v>
      </c>
      <c r="J76" s="50">
        <v>1</v>
      </c>
      <c r="K76" s="336"/>
      <c r="L76" s="350"/>
      <c r="M76" s="337"/>
      <c r="N76" s="335"/>
      <c r="O76" s="338"/>
    </row>
    <row r="77" spans="1:15" ht="18.75" customHeight="1">
      <c r="A77" s="472"/>
      <c r="B77" s="473"/>
      <c r="C77" s="473"/>
      <c r="D77" s="473"/>
      <c r="E77" s="473"/>
      <c r="F77" s="474"/>
      <c r="G77" s="93">
        <f aca="true" t="shared" si="6" ref="G77:N77">SUM(G71:G76)</f>
        <v>0</v>
      </c>
      <c r="H77" s="93">
        <f t="shared" si="6"/>
        <v>0</v>
      </c>
      <c r="I77" s="93">
        <f t="shared" si="6"/>
        <v>0</v>
      </c>
      <c r="J77" s="93">
        <f t="shared" si="6"/>
        <v>6</v>
      </c>
      <c r="K77" s="93">
        <f t="shared" si="6"/>
        <v>0</v>
      </c>
      <c r="L77" s="93">
        <f t="shared" si="6"/>
        <v>0</v>
      </c>
      <c r="M77" s="93">
        <f t="shared" si="6"/>
        <v>0</v>
      </c>
      <c r="N77" s="93">
        <f t="shared" si="6"/>
        <v>0</v>
      </c>
      <c r="O77" s="93">
        <f>SUM(G77:N77)</f>
        <v>6</v>
      </c>
    </row>
    <row r="78" spans="1:15" ht="18.75" customHeight="1">
      <c r="A78" s="438" t="s">
        <v>0</v>
      </c>
      <c r="B78" s="438" t="s">
        <v>1</v>
      </c>
      <c r="C78" s="425" t="s">
        <v>227</v>
      </c>
      <c r="D78" s="426" t="s">
        <v>234</v>
      </c>
      <c r="E78" s="427" t="s">
        <v>235</v>
      </c>
      <c r="F78" s="425" t="s">
        <v>236</v>
      </c>
      <c r="G78" s="438" t="s">
        <v>237</v>
      </c>
      <c r="H78" s="438"/>
      <c r="I78" s="438"/>
      <c r="J78" s="438"/>
      <c r="K78" s="438"/>
      <c r="L78" s="478" t="s">
        <v>238</v>
      </c>
      <c r="M78" s="479"/>
      <c r="N78" s="480"/>
      <c r="O78" s="438" t="s">
        <v>239</v>
      </c>
    </row>
    <row r="79" spans="1:15" ht="18.75" customHeight="1">
      <c r="A79" s="438"/>
      <c r="B79" s="438"/>
      <c r="C79" s="425"/>
      <c r="D79" s="426"/>
      <c r="E79" s="427"/>
      <c r="F79" s="425"/>
      <c r="G79" s="85"/>
      <c r="H79" s="43" t="s">
        <v>339</v>
      </c>
      <c r="I79" s="85" t="s">
        <v>336</v>
      </c>
      <c r="J79" s="628" t="s">
        <v>564</v>
      </c>
      <c r="K79" s="85"/>
      <c r="L79" s="75"/>
      <c r="M79" s="88" t="s">
        <v>339</v>
      </c>
      <c r="N79" s="75"/>
      <c r="O79" s="438"/>
    </row>
    <row r="80" spans="1:15" s="7" customFormat="1" ht="18.75" customHeight="1">
      <c r="A80" s="460" t="s">
        <v>176</v>
      </c>
      <c r="B80" s="460"/>
      <c r="C80" s="460"/>
      <c r="D80" s="460"/>
      <c r="E80" s="460"/>
      <c r="F80" s="162">
        <v>274</v>
      </c>
      <c r="G80" s="163"/>
      <c r="H80" s="164"/>
      <c r="I80" s="163"/>
      <c r="J80" s="164"/>
      <c r="K80" s="163"/>
      <c r="L80" s="220"/>
      <c r="M80" s="221"/>
      <c r="N80" s="220"/>
      <c r="O80" s="222"/>
    </row>
    <row r="81" spans="1:15" s="7" customFormat="1" ht="18.75" customHeight="1">
      <c r="A81" s="224" t="s">
        <v>387</v>
      </c>
      <c r="B81" s="225" t="s">
        <v>415</v>
      </c>
      <c r="C81" s="226" t="s">
        <v>295</v>
      </c>
      <c r="D81" s="225" t="s">
        <v>39</v>
      </c>
      <c r="E81" s="227" t="s">
        <v>248</v>
      </c>
      <c r="F81" s="225">
        <v>82825833</v>
      </c>
      <c r="G81" s="235"/>
      <c r="H81" s="236">
        <v>1</v>
      </c>
      <c r="I81" s="235"/>
      <c r="J81" s="236"/>
      <c r="K81" s="235"/>
      <c r="L81" s="351"/>
      <c r="M81" s="237"/>
      <c r="N81" s="238"/>
      <c r="O81" s="228"/>
    </row>
    <row r="82" spans="1:15" s="7" customFormat="1" ht="18.75" customHeight="1">
      <c r="A82" s="224" t="s">
        <v>349</v>
      </c>
      <c r="B82" s="225" t="s">
        <v>348</v>
      </c>
      <c r="C82" s="226" t="s">
        <v>295</v>
      </c>
      <c r="D82" s="225" t="s">
        <v>38</v>
      </c>
      <c r="E82" s="227" t="s">
        <v>248</v>
      </c>
      <c r="F82" s="229">
        <v>82743195</v>
      </c>
      <c r="G82" s="235"/>
      <c r="H82" s="236"/>
      <c r="I82" s="235"/>
      <c r="J82" s="236">
        <v>1</v>
      </c>
      <c r="K82" s="235"/>
      <c r="L82" s="351"/>
      <c r="M82" s="237"/>
      <c r="N82" s="239"/>
      <c r="O82" s="228"/>
    </row>
    <row r="83" spans="1:15" s="7" customFormat="1" ht="18.75" customHeight="1">
      <c r="A83" s="224" t="s">
        <v>455</v>
      </c>
      <c r="B83" s="225" t="s">
        <v>414</v>
      </c>
      <c r="C83" s="226" t="s">
        <v>295</v>
      </c>
      <c r="D83" s="225" t="s">
        <v>42</v>
      </c>
      <c r="E83" s="227" t="s">
        <v>248</v>
      </c>
      <c r="F83" s="225">
        <v>82712389</v>
      </c>
      <c r="G83" s="235"/>
      <c r="H83" s="236"/>
      <c r="I83" s="235"/>
      <c r="J83" s="236">
        <v>1</v>
      </c>
      <c r="K83" s="235"/>
      <c r="L83" s="351"/>
      <c r="M83" s="237"/>
      <c r="N83" s="239"/>
      <c r="O83" s="228"/>
    </row>
    <row r="84" spans="1:15" ht="18.75" customHeight="1">
      <c r="A84" s="224" t="s">
        <v>472</v>
      </c>
      <c r="B84" s="225" t="s">
        <v>410</v>
      </c>
      <c r="C84" s="226" t="s">
        <v>295</v>
      </c>
      <c r="D84" s="225" t="s">
        <v>35</v>
      </c>
      <c r="E84" s="227" t="s">
        <v>248</v>
      </c>
      <c r="F84" s="225">
        <v>82812311</v>
      </c>
      <c r="G84" s="235"/>
      <c r="H84" s="236"/>
      <c r="I84" s="235"/>
      <c r="J84" s="236">
        <v>1</v>
      </c>
      <c r="K84" s="235"/>
      <c r="L84" s="351"/>
      <c r="M84" s="237"/>
      <c r="N84" s="238"/>
      <c r="O84" s="230"/>
    </row>
    <row r="85" spans="1:15" ht="18.75" customHeight="1">
      <c r="A85" s="224" t="s">
        <v>386</v>
      </c>
      <c r="B85" s="225" t="s">
        <v>417</v>
      </c>
      <c r="C85" s="226" t="s">
        <v>295</v>
      </c>
      <c r="D85" s="225" t="s">
        <v>38</v>
      </c>
      <c r="E85" s="227" t="s">
        <v>248</v>
      </c>
      <c r="F85" s="225">
        <v>82712382</v>
      </c>
      <c r="G85" s="235"/>
      <c r="H85" s="236"/>
      <c r="I85" s="235"/>
      <c r="J85" s="236">
        <v>1</v>
      </c>
      <c r="K85" s="235"/>
      <c r="L85" s="351"/>
      <c r="M85" s="237"/>
      <c r="N85" s="239"/>
      <c r="O85" s="230"/>
    </row>
    <row r="86" spans="1:15" ht="18.75" customHeight="1">
      <c r="A86" s="225" t="s">
        <v>389</v>
      </c>
      <c r="B86" s="225" t="s">
        <v>418</v>
      </c>
      <c r="C86" s="226" t="s">
        <v>295</v>
      </c>
      <c r="D86" s="225" t="s">
        <v>38</v>
      </c>
      <c r="E86" s="227" t="s">
        <v>248</v>
      </c>
      <c r="F86" s="225">
        <v>82825831</v>
      </c>
      <c r="G86" s="235"/>
      <c r="H86" s="236"/>
      <c r="I86" s="235"/>
      <c r="J86" s="236">
        <v>1</v>
      </c>
      <c r="K86" s="235"/>
      <c r="L86" s="351"/>
      <c r="M86" s="237"/>
      <c r="N86" s="239"/>
      <c r="O86" s="230"/>
    </row>
    <row r="87" spans="1:15" ht="18.75" customHeight="1">
      <c r="A87" s="225" t="s">
        <v>385</v>
      </c>
      <c r="B87" s="225" t="s">
        <v>473</v>
      </c>
      <c r="C87" s="226" t="s">
        <v>295</v>
      </c>
      <c r="D87" s="225" t="s">
        <v>35</v>
      </c>
      <c r="E87" s="227" t="s">
        <v>248</v>
      </c>
      <c r="F87" s="225">
        <v>82863817</v>
      </c>
      <c r="G87" s="235"/>
      <c r="H87" s="236"/>
      <c r="I87" s="235"/>
      <c r="J87" s="236"/>
      <c r="K87" s="235"/>
      <c r="L87" s="351"/>
      <c r="M87" s="237"/>
      <c r="N87" s="239"/>
      <c r="O87" s="230"/>
    </row>
    <row r="88" spans="1:15" ht="18.75" customHeight="1">
      <c r="A88" s="224" t="s">
        <v>385</v>
      </c>
      <c r="B88" s="225" t="s">
        <v>331</v>
      </c>
      <c r="C88" s="226" t="s">
        <v>295</v>
      </c>
      <c r="D88" s="225" t="s">
        <v>38</v>
      </c>
      <c r="E88" s="227" t="s">
        <v>248</v>
      </c>
      <c r="F88" s="225">
        <v>82817729</v>
      </c>
      <c r="G88" s="235"/>
      <c r="H88" s="236"/>
      <c r="I88" s="235"/>
      <c r="J88" s="236"/>
      <c r="K88" s="235"/>
      <c r="L88" s="351"/>
      <c r="M88" s="237"/>
      <c r="N88" s="239"/>
      <c r="O88" s="230"/>
    </row>
    <row r="89" spans="1:15" ht="18.75" customHeight="1">
      <c r="A89" s="224" t="s">
        <v>384</v>
      </c>
      <c r="B89" s="225" t="s">
        <v>419</v>
      </c>
      <c r="C89" s="226" t="s">
        <v>295</v>
      </c>
      <c r="D89" s="225" t="s">
        <v>38</v>
      </c>
      <c r="E89" s="227" t="s">
        <v>248</v>
      </c>
      <c r="F89" s="225">
        <v>82806665</v>
      </c>
      <c r="G89" s="235"/>
      <c r="H89" s="236"/>
      <c r="I89" s="235"/>
      <c r="J89" s="236"/>
      <c r="K89" s="235"/>
      <c r="L89" s="351"/>
      <c r="M89" s="237"/>
      <c r="N89" s="239"/>
      <c r="O89" s="230"/>
    </row>
    <row r="90" spans="1:15" ht="18.75" customHeight="1">
      <c r="A90" s="225" t="s">
        <v>388</v>
      </c>
      <c r="B90" s="225" t="s">
        <v>420</v>
      </c>
      <c r="C90" s="226" t="s">
        <v>295</v>
      </c>
      <c r="D90" s="225" t="s">
        <v>42</v>
      </c>
      <c r="E90" s="227" t="s">
        <v>248</v>
      </c>
      <c r="F90" s="225">
        <v>82821905</v>
      </c>
      <c r="G90" s="235"/>
      <c r="H90" s="236">
        <v>1</v>
      </c>
      <c r="I90" s="235" t="s">
        <v>457</v>
      </c>
      <c r="J90" s="236"/>
      <c r="K90" s="235"/>
      <c r="L90" s="351"/>
      <c r="M90" s="237"/>
      <c r="N90" s="239"/>
      <c r="O90" s="230"/>
    </row>
    <row r="91" spans="1:15" ht="18.75" customHeight="1">
      <c r="A91" s="224" t="s">
        <v>345</v>
      </c>
      <c r="B91" s="225" t="s">
        <v>421</v>
      </c>
      <c r="C91" s="226" t="s">
        <v>295</v>
      </c>
      <c r="D91" s="225" t="s">
        <v>35</v>
      </c>
      <c r="E91" s="227" t="s">
        <v>248</v>
      </c>
      <c r="F91" s="225">
        <v>82778159</v>
      </c>
      <c r="G91" s="235"/>
      <c r="H91" s="236"/>
      <c r="I91" s="235"/>
      <c r="J91" s="236"/>
      <c r="K91" s="235"/>
      <c r="L91" s="351"/>
      <c r="M91" s="237"/>
      <c r="N91" s="239"/>
      <c r="O91" s="230"/>
    </row>
    <row r="92" spans="1:15" ht="18.75" customHeight="1">
      <c r="A92" s="224" t="s">
        <v>478</v>
      </c>
      <c r="B92" s="225" t="s">
        <v>479</v>
      </c>
      <c r="C92" s="226" t="s">
        <v>295</v>
      </c>
      <c r="D92" s="225" t="s">
        <v>38</v>
      </c>
      <c r="E92" s="227" t="s">
        <v>248</v>
      </c>
      <c r="F92" s="225">
        <v>82847991</v>
      </c>
      <c r="G92" s="235"/>
      <c r="H92" s="236"/>
      <c r="I92" s="235"/>
      <c r="J92" s="236"/>
      <c r="K92" s="341"/>
      <c r="L92" s="352"/>
      <c r="M92" s="237"/>
      <c r="N92" s="239"/>
      <c r="O92" s="230"/>
    </row>
    <row r="93" spans="1:15" ht="18.75" customHeight="1">
      <c r="A93" s="224" t="s">
        <v>482</v>
      </c>
      <c r="B93" s="225" t="s">
        <v>483</v>
      </c>
      <c r="C93" s="226" t="s">
        <v>295</v>
      </c>
      <c r="D93" s="225" t="s">
        <v>39</v>
      </c>
      <c r="E93" s="227" t="s">
        <v>248</v>
      </c>
      <c r="F93" s="225">
        <v>82857137</v>
      </c>
      <c r="G93" s="235"/>
      <c r="H93" s="236"/>
      <c r="I93" s="235"/>
      <c r="J93" s="236"/>
      <c r="K93" s="341"/>
      <c r="L93" s="352"/>
      <c r="M93" s="237"/>
      <c r="N93" s="239"/>
      <c r="O93" s="230"/>
    </row>
    <row r="94" spans="1:15" ht="18.75" customHeight="1">
      <c r="A94" s="224" t="s">
        <v>482</v>
      </c>
      <c r="B94" s="225" t="s">
        <v>484</v>
      </c>
      <c r="C94" s="226" t="s">
        <v>295</v>
      </c>
      <c r="D94" s="225" t="s">
        <v>38</v>
      </c>
      <c r="E94" s="227" t="s">
        <v>248</v>
      </c>
      <c r="F94" s="225">
        <v>82855489</v>
      </c>
      <c r="G94" s="235"/>
      <c r="H94" s="236"/>
      <c r="I94" s="235"/>
      <c r="J94" s="236"/>
      <c r="K94" s="341"/>
      <c r="L94" s="352"/>
      <c r="M94" s="237"/>
      <c r="N94" s="239"/>
      <c r="O94" s="230"/>
    </row>
    <row r="95" spans="1:15" ht="18.75" customHeight="1">
      <c r="A95" s="224" t="s">
        <v>485</v>
      </c>
      <c r="B95" s="225" t="s">
        <v>486</v>
      </c>
      <c r="C95" s="226" t="s">
        <v>295</v>
      </c>
      <c r="D95" s="225" t="s">
        <v>38</v>
      </c>
      <c r="E95" s="227" t="s">
        <v>248</v>
      </c>
      <c r="F95" s="225">
        <v>82862125</v>
      </c>
      <c r="G95" s="235"/>
      <c r="H95" s="236"/>
      <c r="I95" s="235"/>
      <c r="J95" s="236"/>
      <c r="K95" s="341"/>
      <c r="L95" s="352"/>
      <c r="M95" s="237"/>
      <c r="N95" s="239"/>
      <c r="O95" s="230"/>
    </row>
    <row r="96" spans="1:15" ht="18.75" customHeight="1">
      <c r="A96" s="224" t="s">
        <v>487</v>
      </c>
      <c r="B96" s="225" t="s">
        <v>416</v>
      </c>
      <c r="C96" s="226" t="s">
        <v>295</v>
      </c>
      <c r="D96" s="225" t="s">
        <v>35</v>
      </c>
      <c r="E96" s="227" t="s">
        <v>248</v>
      </c>
      <c r="F96" s="225">
        <v>82838426</v>
      </c>
      <c r="G96" s="235"/>
      <c r="H96" s="236"/>
      <c r="I96" s="235"/>
      <c r="J96" s="236"/>
      <c r="K96" s="235"/>
      <c r="L96" s="351"/>
      <c r="M96" s="237"/>
      <c r="N96" s="239"/>
      <c r="O96" s="230"/>
    </row>
    <row r="97" spans="1:15" ht="18.75" customHeight="1">
      <c r="A97" s="224" t="s">
        <v>474</v>
      </c>
      <c r="B97" s="225" t="s">
        <v>477</v>
      </c>
      <c r="C97" s="226" t="s">
        <v>295</v>
      </c>
      <c r="D97" s="225" t="s">
        <v>39</v>
      </c>
      <c r="E97" s="227" t="s">
        <v>248</v>
      </c>
      <c r="F97" s="225">
        <v>82862129</v>
      </c>
      <c r="G97" s="235"/>
      <c r="H97" s="236"/>
      <c r="I97" s="235"/>
      <c r="J97" s="236"/>
      <c r="K97" s="235"/>
      <c r="L97" s="351"/>
      <c r="M97" s="237"/>
      <c r="N97" s="239"/>
      <c r="O97" s="230"/>
    </row>
    <row r="98" spans="1:15" ht="18.75" customHeight="1">
      <c r="A98" s="231" t="s">
        <v>474</v>
      </c>
      <c r="B98" s="232" t="s">
        <v>475</v>
      </c>
      <c r="C98" s="233" t="s">
        <v>295</v>
      </c>
      <c r="D98" s="232" t="s">
        <v>58</v>
      </c>
      <c r="E98" s="234" t="s">
        <v>252</v>
      </c>
      <c r="F98" s="232">
        <v>82862126</v>
      </c>
      <c r="G98" s="235"/>
      <c r="H98" s="236"/>
      <c r="I98" s="235"/>
      <c r="J98" s="236"/>
      <c r="K98" s="235"/>
      <c r="L98" s="351"/>
      <c r="M98" s="237"/>
      <c r="N98" s="239"/>
      <c r="O98" s="230"/>
    </row>
    <row r="99" spans="1:15" ht="18.75" customHeight="1">
      <c r="A99" s="231" t="s">
        <v>488</v>
      </c>
      <c r="B99" s="232" t="s">
        <v>489</v>
      </c>
      <c r="C99" s="233" t="s">
        <v>295</v>
      </c>
      <c r="D99" s="232" t="s">
        <v>38</v>
      </c>
      <c r="E99" s="234" t="s">
        <v>252</v>
      </c>
      <c r="F99" s="232">
        <v>82846435</v>
      </c>
      <c r="G99" s="235"/>
      <c r="H99" s="236"/>
      <c r="I99" s="235"/>
      <c r="J99" s="236"/>
      <c r="K99" s="235"/>
      <c r="L99" s="351"/>
      <c r="M99" s="237"/>
      <c r="N99" s="239"/>
      <c r="O99" s="230"/>
    </row>
    <row r="100" spans="1:15" ht="18.75" customHeight="1">
      <c r="A100" s="231" t="s">
        <v>480</v>
      </c>
      <c r="B100" s="232" t="s">
        <v>481</v>
      </c>
      <c r="C100" s="233" t="s">
        <v>295</v>
      </c>
      <c r="D100" s="232" t="s">
        <v>38</v>
      </c>
      <c r="E100" s="234" t="s">
        <v>252</v>
      </c>
      <c r="F100" s="232">
        <v>82825835</v>
      </c>
      <c r="G100" s="235"/>
      <c r="H100" s="236"/>
      <c r="I100" s="235"/>
      <c r="J100" s="236"/>
      <c r="K100" s="235"/>
      <c r="L100" s="351"/>
      <c r="M100" s="237"/>
      <c r="N100" s="239"/>
      <c r="O100" s="230"/>
    </row>
    <row r="101" spans="1:15" ht="18.75" customHeight="1">
      <c r="A101" s="231" t="s">
        <v>476</v>
      </c>
      <c r="B101" s="232" t="s">
        <v>432</v>
      </c>
      <c r="C101" s="233" t="s">
        <v>295</v>
      </c>
      <c r="D101" s="232" t="s">
        <v>36</v>
      </c>
      <c r="E101" s="234" t="s">
        <v>252</v>
      </c>
      <c r="F101" s="232">
        <v>82857134</v>
      </c>
      <c r="G101" s="235"/>
      <c r="H101" s="236"/>
      <c r="I101" s="235"/>
      <c r="J101" s="236">
        <v>1</v>
      </c>
      <c r="K101" s="235"/>
      <c r="L101" s="351"/>
      <c r="M101" s="237"/>
      <c r="N101" s="239"/>
      <c r="O101" s="230"/>
    </row>
    <row r="102" spans="1:15" s="7" customFormat="1" ht="18.75" customHeight="1">
      <c r="A102" s="232" t="s">
        <v>456</v>
      </c>
      <c r="B102" s="232" t="s">
        <v>406</v>
      </c>
      <c r="C102" s="233" t="s">
        <v>295</v>
      </c>
      <c r="D102" s="232" t="s">
        <v>35</v>
      </c>
      <c r="E102" s="234" t="s">
        <v>252</v>
      </c>
      <c r="F102" s="232">
        <v>82785129</v>
      </c>
      <c r="G102" s="235"/>
      <c r="H102" s="236"/>
      <c r="I102" s="235"/>
      <c r="J102" s="236">
        <v>1</v>
      </c>
      <c r="K102" s="235"/>
      <c r="L102" s="351"/>
      <c r="M102" s="240"/>
      <c r="N102" s="238"/>
      <c r="O102" s="228"/>
    </row>
    <row r="103" spans="1:15" ht="18.75" customHeight="1">
      <c r="A103" s="125"/>
      <c r="B103" s="126"/>
      <c r="C103" s="127"/>
      <c r="D103" s="128"/>
      <c r="E103" s="312"/>
      <c r="F103" s="126"/>
      <c r="G103" s="241"/>
      <c r="H103" s="242"/>
      <c r="I103" s="241"/>
      <c r="J103" s="242"/>
      <c r="K103" s="241"/>
      <c r="L103" s="353"/>
      <c r="M103" s="243"/>
      <c r="N103" s="244"/>
      <c r="O103" s="223"/>
    </row>
    <row r="104" spans="1:15" ht="17.25" customHeight="1">
      <c r="A104" s="82"/>
      <c r="B104" s="52"/>
      <c r="C104" s="83"/>
      <c r="D104" s="52"/>
      <c r="E104" s="441"/>
      <c r="F104" s="442"/>
      <c r="G104" s="93">
        <f aca="true" t="shared" si="7" ref="G104:N104">SUM(G81:G103)</f>
        <v>0</v>
      </c>
      <c r="H104" s="93">
        <f t="shared" si="7"/>
        <v>2</v>
      </c>
      <c r="I104" s="93">
        <f t="shared" si="7"/>
        <v>0</v>
      </c>
      <c r="J104" s="93">
        <f t="shared" si="7"/>
        <v>7</v>
      </c>
      <c r="K104" s="93">
        <f t="shared" si="7"/>
        <v>0</v>
      </c>
      <c r="L104" s="93">
        <f t="shared" si="7"/>
        <v>0</v>
      </c>
      <c r="M104" s="93">
        <f t="shared" si="7"/>
        <v>0</v>
      </c>
      <c r="N104" s="93">
        <f t="shared" si="7"/>
        <v>0</v>
      </c>
      <c r="O104" s="96">
        <f>SUM(G104:N104)</f>
        <v>9</v>
      </c>
    </row>
    <row r="105" spans="1:15" ht="18.75" customHeight="1">
      <c r="A105" s="438" t="s">
        <v>0</v>
      </c>
      <c r="B105" s="438" t="s">
        <v>1</v>
      </c>
      <c r="C105" s="425" t="s">
        <v>227</v>
      </c>
      <c r="D105" s="426" t="s">
        <v>234</v>
      </c>
      <c r="E105" s="427" t="s">
        <v>235</v>
      </c>
      <c r="F105" s="425" t="s">
        <v>236</v>
      </c>
      <c r="G105" s="438" t="s">
        <v>237</v>
      </c>
      <c r="H105" s="438"/>
      <c r="I105" s="438"/>
      <c r="J105" s="438"/>
      <c r="K105" s="438"/>
      <c r="L105" s="478" t="s">
        <v>238</v>
      </c>
      <c r="M105" s="479"/>
      <c r="N105" s="480"/>
      <c r="O105" s="438" t="s">
        <v>239</v>
      </c>
    </row>
    <row r="106" spans="1:15" ht="18.75" customHeight="1">
      <c r="A106" s="438"/>
      <c r="B106" s="438"/>
      <c r="C106" s="425"/>
      <c r="D106" s="426"/>
      <c r="E106" s="427"/>
      <c r="F106" s="425"/>
      <c r="G106" s="85"/>
      <c r="H106" s="43" t="s">
        <v>339</v>
      </c>
      <c r="I106" s="85" t="s">
        <v>336</v>
      </c>
      <c r="J106" s="628" t="s">
        <v>564</v>
      </c>
      <c r="K106" s="85"/>
      <c r="L106" s="75"/>
      <c r="M106" s="88" t="s">
        <v>339</v>
      </c>
      <c r="N106" s="75"/>
      <c r="O106" s="438"/>
    </row>
    <row r="107" spans="1:15" s="7" customFormat="1" ht="18.75" customHeight="1">
      <c r="A107" s="456" t="s">
        <v>285</v>
      </c>
      <c r="B107" s="456"/>
      <c r="C107" s="456"/>
      <c r="D107" s="456"/>
      <c r="E107" s="456"/>
      <c r="F107" s="133">
        <v>275</v>
      </c>
      <c r="G107" s="123"/>
      <c r="H107" s="68"/>
      <c r="I107" s="123"/>
      <c r="J107" s="68"/>
      <c r="K107" s="123"/>
      <c r="L107" s="84"/>
      <c r="M107" s="89"/>
      <c r="N107" s="84"/>
      <c r="O107" s="177"/>
    </row>
    <row r="108" spans="1:15" ht="18.75" customHeight="1">
      <c r="A108" s="255" t="s">
        <v>409</v>
      </c>
      <c r="B108" s="256" t="s">
        <v>410</v>
      </c>
      <c r="C108" s="257" t="s">
        <v>344</v>
      </c>
      <c r="D108" s="258" t="s">
        <v>36</v>
      </c>
      <c r="E108" s="265" t="s">
        <v>248</v>
      </c>
      <c r="F108" s="256">
        <v>82826934</v>
      </c>
      <c r="G108" s="87"/>
      <c r="H108" s="69"/>
      <c r="I108" s="87"/>
      <c r="J108" s="415">
        <v>1</v>
      </c>
      <c r="K108" s="87"/>
      <c r="L108" s="346"/>
      <c r="M108" s="158"/>
      <c r="N108" s="84"/>
      <c r="O108" s="68"/>
    </row>
    <row r="109" spans="1:15" ht="18.75" customHeight="1">
      <c r="A109" s="255" t="s">
        <v>526</v>
      </c>
      <c r="B109" s="256" t="s">
        <v>331</v>
      </c>
      <c r="C109" s="257" t="s">
        <v>344</v>
      </c>
      <c r="D109" s="258" t="s">
        <v>35</v>
      </c>
      <c r="E109" s="265" t="s">
        <v>248</v>
      </c>
      <c r="F109" s="256">
        <v>82902066</v>
      </c>
      <c r="G109" s="87"/>
      <c r="H109" s="69"/>
      <c r="I109" s="87"/>
      <c r="J109" s="415">
        <v>1</v>
      </c>
      <c r="K109" s="87"/>
      <c r="L109" s="346"/>
      <c r="M109" s="158"/>
      <c r="N109" s="84"/>
      <c r="O109" s="68"/>
    </row>
    <row r="110" spans="1:15" ht="18.75" customHeight="1">
      <c r="A110" s="255" t="s">
        <v>531</v>
      </c>
      <c r="B110" s="256" t="s">
        <v>532</v>
      </c>
      <c r="C110" s="257" t="s">
        <v>344</v>
      </c>
      <c r="D110" s="258" t="s">
        <v>38</v>
      </c>
      <c r="E110" s="265" t="s">
        <v>248</v>
      </c>
      <c r="F110" s="256">
        <v>82905980</v>
      </c>
      <c r="G110" s="87"/>
      <c r="H110" s="69">
        <v>1</v>
      </c>
      <c r="I110" s="87"/>
      <c r="J110" s="69"/>
      <c r="K110" s="87"/>
      <c r="L110" s="346"/>
      <c r="M110" s="158"/>
      <c r="N110" s="84"/>
      <c r="O110" s="68"/>
    </row>
    <row r="111" spans="1:15" ht="18.75" customHeight="1">
      <c r="A111" s="255" t="s">
        <v>529</v>
      </c>
      <c r="B111" s="256" t="s">
        <v>530</v>
      </c>
      <c r="C111" s="257" t="s">
        <v>344</v>
      </c>
      <c r="D111" s="258" t="s">
        <v>36</v>
      </c>
      <c r="E111" s="265" t="s">
        <v>248</v>
      </c>
      <c r="F111" s="256">
        <v>82902071</v>
      </c>
      <c r="G111" s="87"/>
      <c r="H111" s="69">
        <v>1</v>
      </c>
      <c r="I111" s="87"/>
      <c r="J111" s="69"/>
      <c r="K111" s="87"/>
      <c r="L111" s="346"/>
      <c r="M111" s="158"/>
      <c r="N111" s="84"/>
      <c r="O111" s="68"/>
    </row>
    <row r="112" spans="1:15" ht="18.75" customHeight="1">
      <c r="A112" s="255" t="s">
        <v>495</v>
      </c>
      <c r="B112" s="256" t="s">
        <v>496</v>
      </c>
      <c r="C112" s="257" t="s">
        <v>344</v>
      </c>
      <c r="D112" s="258" t="s">
        <v>42</v>
      </c>
      <c r="E112" s="265" t="s">
        <v>248</v>
      </c>
      <c r="F112" s="256">
        <v>82856706</v>
      </c>
      <c r="G112" s="87"/>
      <c r="H112" s="69">
        <v>1</v>
      </c>
      <c r="I112" s="87"/>
      <c r="J112" s="69"/>
      <c r="K112" s="87"/>
      <c r="L112" s="346"/>
      <c r="M112" s="158"/>
      <c r="N112" s="84"/>
      <c r="O112" s="68"/>
    </row>
    <row r="113" spans="1:15" ht="18.75" customHeight="1">
      <c r="A113" s="255" t="s">
        <v>500</v>
      </c>
      <c r="B113" s="256" t="s">
        <v>501</v>
      </c>
      <c r="C113" s="257" t="s">
        <v>344</v>
      </c>
      <c r="D113" s="258" t="s">
        <v>35</v>
      </c>
      <c r="E113" s="265" t="s">
        <v>248</v>
      </c>
      <c r="F113" s="256">
        <v>82862440</v>
      </c>
      <c r="G113" s="87"/>
      <c r="H113" s="69"/>
      <c r="I113" s="87"/>
      <c r="J113" s="69">
        <v>1</v>
      </c>
      <c r="K113" s="87"/>
      <c r="L113" s="346"/>
      <c r="M113" s="158"/>
      <c r="N113" s="84"/>
      <c r="O113" s="68"/>
    </row>
    <row r="114" spans="1:15" ht="18.75" customHeight="1">
      <c r="A114" s="255" t="s">
        <v>525</v>
      </c>
      <c r="B114" s="256" t="s">
        <v>348</v>
      </c>
      <c r="C114" s="257" t="s">
        <v>344</v>
      </c>
      <c r="D114" s="258" t="s">
        <v>35</v>
      </c>
      <c r="E114" s="265" t="s">
        <v>248</v>
      </c>
      <c r="F114" s="256">
        <v>82911855</v>
      </c>
      <c r="G114" s="87"/>
      <c r="H114" s="69"/>
      <c r="I114" s="87"/>
      <c r="J114" s="415">
        <v>1</v>
      </c>
      <c r="K114" s="87"/>
      <c r="L114" s="346"/>
      <c r="M114" s="158"/>
      <c r="N114" s="84"/>
      <c r="O114" s="68"/>
    </row>
    <row r="115" spans="1:15" ht="18.75" customHeight="1">
      <c r="A115" s="255" t="s">
        <v>528</v>
      </c>
      <c r="B115" s="256" t="s">
        <v>282</v>
      </c>
      <c r="C115" s="257" t="s">
        <v>344</v>
      </c>
      <c r="D115" s="258" t="s">
        <v>38</v>
      </c>
      <c r="E115" s="265" t="s">
        <v>248</v>
      </c>
      <c r="F115" s="256">
        <v>82905975</v>
      </c>
      <c r="G115" s="87"/>
      <c r="H115" s="415">
        <v>1</v>
      </c>
      <c r="I115" s="87"/>
      <c r="J115" s="69"/>
      <c r="K115" s="87"/>
      <c r="L115" s="346"/>
      <c r="M115" s="158"/>
      <c r="N115" s="84"/>
      <c r="O115" s="68"/>
    </row>
    <row r="116" spans="1:15" ht="18.75" customHeight="1">
      <c r="A116" s="255" t="s">
        <v>380</v>
      </c>
      <c r="B116" s="256" t="s">
        <v>381</v>
      </c>
      <c r="C116" s="257" t="s">
        <v>344</v>
      </c>
      <c r="D116" s="258" t="s">
        <v>42</v>
      </c>
      <c r="E116" s="265" t="s">
        <v>248</v>
      </c>
      <c r="F116" s="256">
        <v>82715154</v>
      </c>
      <c r="G116" s="87"/>
      <c r="H116" s="415">
        <v>1</v>
      </c>
      <c r="I116" s="87"/>
      <c r="J116" s="69"/>
      <c r="K116" s="87"/>
      <c r="L116" s="346"/>
      <c r="M116" s="158"/>
      <c r="N116" s="84"/>
      <c r="O116" s="68"/>
    </row>
    <row r="117" spans="1:15" ht="18.75" customHeight="1">
      <c r="A117" s="255" t="s">
        <v>523</v>
      </c>
      <c r="B117" s="256" t="s">
        <v>524</v>
      </c>
      <c r="C117" s="257" t="s">
        <v>344</v>
      </c>
      <c r="D117" s="258" t="s">
        <v>36</v>
      </c>
      <c r="E117" s="265" t="s">
        <v>248</v>
      </c>
      <c r="F117" s="256">
        <v>82902068</v>
      </c>
      <c r="G117" s="87"/>
      <c r="H117" s="69">
        <v>1</v>
      </c>
      <c r="I117" s="87"/>
      <c r="J117" s="69"/>
      <c r="K117" s="87"/>
      <c r="L117" s="346"/>
      <c r="M117" s="158"/>
      <c r="N117" s="84"/>
      <c r="O117" s="68"/>
    </row>
    <row r="118" spans="1:15" ht="18.75" customHeight="1">
      <c r="A118" s="255" t="s">
        <v>498</v>
      </c>
      <c r="B118" s="256" t="s">
        <v>499</v>
      </c>
      <c r="C118" s="257" t="s">
        <v>344</v>
      </c>
      <c r="D118" s="258" t="s">
        <v>35</v>
      </c>
      <c r="E118" s="265" t="s">
        <v>248</v>
      </c>
      <c r="F118" s="256">
        <v>82861633</v>
      </c>
      <c r="G118" s="87"/>
      <c r="H118" s="69">
        <v>1</v>
      </c>
      <c r="I118" s="87"/>
      <c r="J118" s="69"/>
      <c r="K118" s="87"/>
      <c r="L118" s="346"/>
      <c r="M118" s="158"/>
      <c r="N118" s="84"/>
      <c r="O118" s="68"/>
    </row>
    <row r="119" spans="1:15" ht="18.75" customHeight="1">
      <c r="A119" s="263" t="s">
        <v>527</v>
      </c>
      <c r="B119" s="264" t="s">
        <v>484</v>
      </c>
      <c r="C119" s="251" t="s">
        <v>344</v>
      </c>
      <c r="D119" s="252" t="s">
        <v>38</v>
      </c>
      <c r="E119" s="266" t="s">
        <v>252</v>
      </c>
      <c r="F119" s="264">
        <v>82811106</v>
      </c>
      <c r="G119" s="87"/>
      <c r="H119" s="415">
        <v>1</v>
      </c>
      <c r="I119" s="87"/>
      <c r="J119" s="69"/>
      <c r="K119" s="87"/>
      <c r="L119" s="346"/>
      <c r="M119" s="158"/>
      <c r="N119" s="84"/>
      <c r="O119" s="68"/>
    </row>
    <row r="120" spans="1:15" ht="18.75" customHeight="1">
      <c r="A120" s="263" t="s">
        <v>495</v>
      </c>
      <c r="B120" s="264" t="s">
        <v>497</v>
      </c>
      <c r="C120" s="251" t="s">
        <v>344</v>
      </c>
      <c r="D120" s="252" t="s">
        <v>36</v>
      </c>
      <c r="E120" s="266" t="s">
        <v>252</v>
      </c>
      <c r="F120" s="264">
        <v>82853470</v>
      </c>
      <c r="G120" s="87"/>
      <c r="H120" s="69">
        <v>1</v>
      </c>
      <c r="I120" s="87"/>
      <c r="J120" s="69"/>
      <c r="K120" s="87"/>
      <c r="L120" s="346"/>
      <c r="M120" s="158"/>
      <c r="N120" s="84"/>
      <c r="O120" s="68"/>
    </row>
    <row r="121" spans="1:15" ht="18.75" customHeight="1">
      <c r="A121" s="46"/>
      <c r="B121" s="47"/>
      <c r="C121" s="48"/>
      <c r="D121" s="49"/>
      <c r="E121" s="265"/>
      <c r="F121" s="47"/>
      <c r="G121" s="87"/>
      <c r="H121" s="69"/>
      <c r="I121" s="87"/>
      <c r="J121" s="69"/>
      <c r="K121" s="87"/>
      <c r="L121" s="346"/>
      <c r="M121" s="158"/>
      <c r="N121" s="84"/>
      <c r="O121" s="68"/>
    </row>
    <row r="122" spans="1:15" ht="18.75" customHeight="1">
      <c r="A122" s="303"/>
      <c r="B122" s="304"/>
      <c r="C122" s="304"/>
      <c r="D122" s="304"/>
      <c r="E122" s="439"/>
      <c r="F122" s="440"/>
      <c r="G122" s="93">
        <f aca="true" t="shared" si="8" ref="G122:N122">SUM(G108:G121)</f>
        <v>0</v>
      </c>
      <c r="H122" s="93">
        <f t="shared" si="8"/>
        <v>9</v>
      </c>
      <c r="I122" s="93">
        <f t="shared" si="8"/>
        <v>0</v>
      </c>
      <c r="J122" s="93">
        <f t="shared" si="8"/>
        <v>4</v>
      </c>
      <c r="K122" s="93">
        <f t="shared" si="8"/>
        <v>0</v>
      </c>
      <c r="L122" s="93">
        <f t="shared" si="8"/>
        <v>0</v>
      </c>
      <c r="M122" s="93">
        <f t="shared" si="8"/>
        <v>0</v>
      </c>
      <c r="N122" s="93">
        <f t="shared" si="8"/>
        <v>0</v>
      </c>
      <c r="O122" s="93">
        <f>SUM(G122:N122)</f>
        <v>13</v>
      </c>
    </row>
    <row r="123" spans="1:15" ht="18.75" customHeight="1">
      <c r="A123" s="438" t="s">
        <v>0</v>
      </c>
      <c r="B123" s="438" t="s">
        <v>1</v>
      </c>
      <c r="C123" s="425" t="s">
        <v>227</v>
      </c>
      <c r="D123" s="426" t="s">
        <v>234</v>
      </c>
      <c r="E123" s="427" t="s">
        <v>235</v>
      </c>
      <c r="F123" s="425" t="s">
        <v>236</v>
      </c>
      <c r="G123" s="438" t="s">
        <v>237</v>
      </c>
      <c r="H123" s="438"/>
      <c r="I123" s="438"/>
      <c r="J123" s="438"/>
      <c r="K123" s="438"/>
      <c r="L123" s="478" t="s">
        <v>238</v>
      </c>
      <c r="M123" s="479"/>
      <c r="N123" s="480"/>
      <c r="O123" s="438" t="s">
        <v>239</v>
      </c>
    </row>
    <row r="124" spans="1:15" ht="18.75" customHeight="1">
      <c r="A124" s="438"/>
      <c r="B124" s="438"/>
      <c r="C124" s="425"/>
      <c r="D124" s="426"/>
      <c r="E124" s="427"/>
      <c r="F124" s="425"/>
      <c r="G124" s="85"/>
      <c r="H124" s="43" t="s">
        <v>339</v>
      </c>
      <c r="I124" s="85" t="s">
        <v>336</v>
      </c>
      <c r="J124" s="628" t="s">
        <v>564</v>
      </c>
      <c r="K124" s="85"/>
      <c r="L124" s="75"/>
      <c r="M124" s="88" t="s">
        <v>339</v>
      </c>
      <c r="N124" s="75"/>
      <c r="O124" s="438"/>
    </row>
    <row r="125" spans="1:15" s="7" customFormat="1" ht="18.75" customHeight="1">
      <c r="A125" s="456" t="s">
        <v>164</v>
      </c>
      <c r="B125" s="456"/>
      <c r="C125" s="456"/>
      <c r="D125" s="456"/>
      <c r="E125" s="456"/>
      <c r="F125" s="124">
        <v>276</v>
      </c>
      <c r="G125" s="123"/>
      <c r="H125" s="84"/>
      <c r="I125" s="123"/>
      <c r="J125" s="84"/>
      <c r="K125" s="123"/>
      <c r="L125" s="84"/>
      <c r="M125" s="89"/>
      <c r="N125" s="84"/>
      <c r="O125" s="177"/>
    </row>
    <row r="126" spans="1:15" ht="17.25" customHeight="1">
      <c r="A126" s="256" t="s">
        <v>310</v>
      </c>
      <c r="B126" s="256" t="s">
        <v>346</v>
      </c>
      <c r="C126" s="257" t="s">
        <v>364</v>
      </c>
      <c r="D126" s="258" t="s">
        <v>38</v>
      </c>
      <c r="E126" s="265" t="s">
        <v>248</v>
      </c>
      <c r="F126" s="256">
        <v>82707692</v>
      </c>
      <c r="G126" s="111"/>
      <c r="H126" s="50"/>
      <c r="I126" s="111"/>
      <c r="J126" s="50"/>
      <c r="K126" s="111"/>
      <c r="L126" s="106"/>
      <c r="M126" s="112"/>
      <c r="N126" s="51"/>
      <c r="O126" s="77"/>
    </row>
    <row r="127" spans="1:15" ht="17.25" customHeight="1">
      <c r="A127" s="269" t="s">
        <v>444</v>
      </c>
      <c r="B127" s="269" t="s">
        <v>445</v>
      </c>
      <c r="C127" s="253" t="s">
        <v>364</v>
      </c>
      <c r="D127" s="254" t="s">
        <v>36</v>
      </c>
      <c r="E127" s="290" t="s">
        <v>248</v>
      </c>
      <c r="F127" s="269">
        <v>82806002</v>
      </c>
      <c r="G127" s="111"/>
      <c r="H127" s="50"/>
      <c r="I127" s="111"/>
      <c r="J127" s="50"/>
      <c r="K127" s="111"/>
      <c r="L127" s="106"/>
      <c r="M127" s="112"/>
      <c r="N127" s="51"/>
      <c r="O127" s="77"/>
    </row>
    <row r="128" spans="1:15" ht="17.25" customHeight="1">
      <c r="A128" s="271" t="s">
        <v>521</v>
      </c>
      <c r="B128" s="269" t="s">
        <v>473</v>
      </c>
      <c r="C128" s="253" t="s">
        <v>364</v>
      </c>
      <c r="D128" s="254" t="s">
        <v>36</v>
      </c>
      <c r="E128" s="290" t="s">
        <v>248</v>
      </c>
      <c r="F128" s="269">
        <v>82909229</v>
      </c>
      <c r="G128" s="111"/>
      <c r="H128" s="50"/>
      <c r="I128" s="111"/>
      <c r="J128" s="50">
        <v>1</v>
      </c>
      <c r="K128" s="111"/>
      <c r="L128" s="106"/>
      <c r="M128" s="112"/>
      <c r="N128" s="51"/>
      <c r="O128" s="77"/>
    </row>
    <row r="129" spans="1:15" ht="17.25" customHeight="1">
      <c r="A129" s="271"/>
      <c r="B129" s="269"/>
      <c r="C129" s="253"/>
      <c r="D129" s="254"/>
      <c r="E129" s="290"/>
      <c r="F129" s="269"/>
      <c r="G129" s="111"/>
      <c r="H129" s="50"/>
      <c r="I129" s="111"/>
      <c r="J129" s="50"/>
      <c r="K129" s="111"/>
      <c r="L129" s="106"/>
      <c r="M129" s="112"/>
      <c r="N129" s="51"/>
      <c r="O129" s="77"/>
    </row>
    <row r="130" spans="1:15" s="10" customFormat="1" ht="18.75">
      <c r="A130" s="114"/>
      <c r="B130" s="113"/>
      <c r="C130" s="113"/>
      <c r="D130" s="113"/>
      <c r="E130" s="428"/>
      <c r="F130" s="429"/>
      <c r="G130" s="97">
        <f aca="true" t="shared" si="9" ref="G130:N130">SUM(G126:G129)</f>
        <v>0</v>
      </c>
      <c r="H130" s="97">
        <f t="shared" si="9"/>
        <v>0</v>
      </c>
      <c r="I130" s="97">
        <f t="shared" si="9"/>
        <v>0</v>
      </c>
      <c r="J130" s="97">
        <f t="shared" si="9"/>
        <v>1</v>
      </c>
      <c r="K130" s="97">
        <f t="shared" si="9"/>
        <v>0</v>
      </c>
      <c r="L130" s="97">
        <f t="shared" si="9"/>
        <v>0</v>
      </c>
      <c r="M130" s="97">
        <f t="shared" si="9"/>
        <v>0</v>
      </c>
      <c r="N130" s="97">
        <f t="shared" si="9"/>
        <v>0</v>
      </c>
      <c r="O130" s="97">
        <f>SUM(G130:N130)</f>
        <v>1</v>
      </c>
    </row>
    <row r="131" spans="1:15" ht="18.75" customHeight="1">
      <c r="A131" s="438" t="s">
        <v>0</v>
      </c>
      <c r="B131" s="438" t="s">
        <v>1</v>
      </c>
      <c r="C131" s="425" t="s">
        <v>227</v>
      </c>
      <c r="D131" s="426" t="s">
        <v>234</v>
      </c>
      <c r="E131" s="427" t="s">
        <v>235</v>
      </c>
      <c r="F131" s="425" t="s">
        <v>236</v>
      </c>
      <c r="G131" s="438" t="s">
        <v>237</v>
      </c>
      <c r="H131" s="438"/>
      <c r="I131" s="438"/>
      <c r="J131" s="438"/>
      <c r="K131" s="438"/>
      <c r="L131" s="478" t="s">
        <v>238</v>
      </c>
      <c r="M131" s="479"/>
      <c r="N131" s="480"/>
      <c r="O131" s="438" t="s">
        <v>239</v>
      </c>
    </row>
    <row r="132" spans="1:15" ht="18.75" customHeight="1">
      <c r="A132" s="438"/>
      <c r="B132" s="438"/>
      <c r="C132" s="425"/>
      <c r="D132" s="426"/>
      <c r="E132" s="427"/>
      <c r="F132" s="425"/>
      <c r="G132" s="85"/>
      <c r="H132" s="43" t="s">
        <v>339</v>
      </c>
      <c r="I132" s="85" t="s">
        <v>336</v>
      </c>
      <c r="J132" s="628" t="s">
        <v>564</v>
      </c>
      <c r="K132" s="85"/>
      <c r="L132" s="75"/>
      <c r="M132" s="88" t="s">
        <v>339</v>
      </c>
      <c r="N132" s="75"/>
      <c r="O132" s="438"/>
    </row>
    <row r="133" spans="1:15" s="7" customFormat="1" ht="18.75" customHeight="1">
      <c r="A133" s="470" t="s">
        <v>154</v>
      </c>
      <c r="B133" s="471"/>
      <c r="C133" s="471"/>
      <c r="D133" s="471"/>
      <c r="E133" s="471"/>
      <c r="F133" s="130">
        <v>277</v>
      </c>
      <c r="G133" s="129"/>
      <c r="H133" s="73"/>
      <c r="I133" s="129"/>
      <c r="J133" s="73"/>
      <c r="K133" s="129"/>
      <c r="L133" s="86"/>
      <c r="M133" s="92"/>
      <c r="N133" s="86"/>
      <c r="O133" s="193"/>
    </row>
    <row r="134" spans="1:15" ht="18.75" customHeight="1">
      <c r="A134" s="263" t="s">
        <v>412</v>
      </c>
      <c r="B134" s="264" t="s">
        <v>413</v>
      </c>
      <c r="C134" s="251" t="s">
        <v>347</v>
      </c>
      <c r="D134" s="252" t="s">
        <v>42</v>
      </c>
      <c r="E134" s="266" t="s">
        <v>252</v>
      </c>
      <c r="F134" s="233"/>
      <c r="G134" s="117"/>
      <c r="H134" s="116"/>
      <c r="I134" s="117" t="s">
        <v>457</v>
      </c>
      <c r="J134" s="116">
        <v>1</v>
      </c>
      <c r="K134" s="117"/>
      <c r="L134" s="345"/>
      <c r="M134" s="118"/>
      <c r="N134" s="119"/>
      <c r="O134" s="120"/>
    </row>
    <row r="135" spans="1:15" ht="18.75" customHeight="1">
      <c r="A135" s="308"/>
      <c r="B135" s="309"/>
      <c r="C135" s="309"/>
      <c r="D135" s="309"/>
      <c r="E135" s="468"/>
      <c r="F135" s="469"/>
      <c r="G135" s="97">
        <f aca="true" t="shared" si="10" ref="G135:N135">SUM(G134:G134)</f>
        <v>0</v>
      </c>
      <c r="H135" s="97">
        <f t="shared" si="10"/>
        <v>0</v>
      </c>
      <c r="I135" s="97">
        <f t="shared" si="10"/>
        <v>0</v>
      </c>
      <c r="J135" s="97">
        <f t="shared" si="10"/>
        <v>1</v>
      </c>
      <c r="K135" s="97">
        <f t="shared" si="10"/>
        <v>0</v>
      </c>
      <c r="L135" s="97">
        <f t="shared" si="10"/>
        <v>0</v>
      </c>
      <c r="M135" s="97">
        <f t="shared" si="10"/>
        <v>0</v>
      </c>
      <c r="N135" s="97">
        <f t="shared" si="10"/>
        <v>0</v>
      </c>
      <c r="O135" s="97">
        <f>SUM(G135:N135)</f>
        <v>1</v>
      </c>
    </row>
    <row r="136" spans="1:15" ht="18.75" customHeight="1">
      <c r="A136" s="438" t="s">
        <v>0</v>
      </c>
      <c r="B136" s="438" t="s">
        <v>1</v>
      </c>
      <c r="C136" s="425" t="s">
        <v>227</v>
      </c>
      <c r="D136" s="426" t="s">
        <v>234</v>
      </c>
      <c r="E136" s="427" t="s">
        <v>235</v>
      </c>
      <c r="F136" s="425" t="s">
        <v>236</v>
      </c>
      <c r="G136" s="438" t="s">
        <v>237</v>
      </c>
      <c r="H136" s="438"/>
      <c r="I136" s="438"/>
      <c r="J136" s="438"/>
      <c r="K136" s="438"/>
      <c r="L136" s="478" t="s">
        <v>238</v>
      </c>
      <c r="M136" s="479"/>
      <c r="N136" s="480"/>
      <c r="O136" s="438" t="s">
        <v>239</v>
      </c>
    </row>
    <row r="137" spans="1:15" ht="18.75" customHeight="1">
      <c r="A137" s="438"/>
      <c r="B137" s="438"/>
      <c r="C137" s="425"/>
      <c r="D137" s="426"/>
      <c r="E137" s="427"/>
      <c r="F137" s="425"/>
      <c r="G137" s="85"/>
      <c r="H137" s="43" t="s">
        <v>339</v>
      </c>
      <c r="I137" s="85" t="s">
        <v>336</v>
      </c>
      <c r="J137" s="628" t="s">
        <v>564</v>
      </c>
      <c r="K137" s="85"/>
      <c r="L137" s="75"/>
      <c r="M137" s="88" t="s">
        <v>339</v>
      </c>
      <c r="N137" s="75"/>
      <c r="O137" s="438"/>
    </row>
    <row r="138" spans="1:15" s="7" customFormat="1" ht="18.75" customHeight="1">
      <c r="A138" s="467" t="s">
        <v>333</v>
      </c>
      <c r="B138" s="467"/>
      <c r="C138" s="467"/>
      <c r="D138" s="467"/>
      <c r="E138" s="467"/>
      <c r="F138" s="132">
        <v>287</v>
      </c>
      <c r="G138" s="131"/>
      <c r="H138" s="119"/>
      <c r="I138" s="131"/>
      <c r="J138" s="119"/>
      <c r="K138" s="131"/>
      <c r="L138" s="354"/>
      <c r="M138" s="118"/>
      <c r="N138" s="119"/>
      <c r="O138" s="178"/>
    </row>
    <row r="139" spans="1:15" ht="17.25" customHeight="1">
      <c r="A139" s="255" t="s">
        <v>452</v>
      </c>
      <c r="B139" s="256" t="s">
        <v>331</v>
      </c>
      <c r="C139" s="257" t="s">
        <v>411</v>
      </c>
      <c r="D139" s="258" t="s">
        <v>36</v>
      </c>
      <c r="E139" s="265" t="s">
        <v>248</v>
      </c>
      <c r="F139" s="256">
        <v>82815794</v>
      </c>
      <c r="G139" s="87"/>
      <c r="H139" s="69"/>
      <c r="I139" s="87"/>
      <c r="J139" s="69"/>
      <c r="K139" s="87"/>
      <c r="L139" s="346"/>
      <c r="M139" s="158"/>
      <c r="N139" s="68"/>
      <c r="O139" s="70"/>
    </row>
    <row r="140" spans="1:15" ht="17.25" customHeight="1">
      <c r="A140" s="263" t="s">
        <v>225</v>
      </c>
      <c r="B140" s="264" t="s">
        <v>451</v>
      </c>
      <c r="C140" s="251" t="s">
        <v>411</v>
      </c>
      <c r="D140" s="252" t="s">
        <v>36</v>
      </c>
      <c r="E140" s="266" t="s">
        <v>252</v>
      </c>
      <c r="F140" s="264">
        <v>82745655</v>
      </c>
      <c r="G140" s="87"/>
      <c r="H140" s="69">
        <v>1</v>
      </c>
      <c r="I140" s="87"/>
      <c r="J140" s="69"/>
      <c r="K140" s="87"/>
      <c r="L140" s="346"/>
      <c r="M140" s="158"/>
      <c r="N140" s="68"/>
      <c r="O140" s="70"/>
    </row>
    <row r="141" spans="1:15" ht="17.25" customHeight="1">
      <c r="A141" s="263" t="s">
        <v>382</v>
      </c>
      <c r="B141" s="264" t="s">
        <v>383</v>
      </c>
      <c r="C141" s="251" t="str">
        <f>'[3]1er crit.10m'!$K$4</f>
        <v>287</v>
      </c>
      <c r="D141" s="252" t="s">
        <v>42</v>
      </c>
      <c r="E141" s="266" t="s">
        <v>252</v>
      </c>
      <c r="F141" s="264">
        <v>82720127</v>
      </c>
      <c r="G141" s="87"/>
      <c r="H141" s="69">
        <v>1</v>
      </c>
      <c r="I141" s="87"/>
      <c r="J141" s="69"/>
      <c r="K141" s="87"/>
      <c r="L141" s="346"/>
      <c r="M141" s="158"/>
      <c r="N141" s="68"/>
      <c r="O141" s="70"/>
    </row>
    <row r="142" spans="1:15" ht="17.25" customHeight="1">
      <c r="A142" s="46"/>
      <c r="B142" s="47"/>
      <c r="C142" s="48"/>
      <c r="D142" s="49"/>
      <c r="E142" s="265"/>
      <c r="F142" s="47"/>
      <c r="G142" s="87"/>
      <c r="H142" s="69"/>
      <c r="I142" s="87"/>
      <c r="J142" s="69"/>
      <c r="K142" s="87"/>
      <c r="L142" s="346"/>
      <c r="M142" s="89"/>
      <c r="N142" s="68"/>
      <c r="O142" s="70"/>
    </row>
    <row r="143" spans="1:15" ht="18.75" customHeight="1">
      <c r="A143" s="310"/>
      <c r="B143" s="311"/>
      <c r="C143" s="311"/>
      <c r="D143" s="311"/>
      <c r="E143" s="434"/>
      <c r="F143" s="435"/>
      <c r="G143" s="97">
        <f aca="true" t="shared" si="11" ref="G143:N143">SUM(G139:G142)</f>
        <v>0</v>
      </c>
      <c r="H143" s="97">
        <f t="shared" si="11"/>
        <v>2</v>
      </c>
      <c r="I143" s="97">
        <f t="shared" si="11"/>
        <v>0</v>
      </c>
      <c r="J143" s="97">
        <f t="shared" si="11"/>
        <v>0</v>
      </c>
      <c r="K143" s="97">
        <f t="shared" si="11"/>
        <v>0</v>
      </c>
      <c r="L143" s="97">
        <f t="shared" si="11"/>
        <v>0</v>
      </c>
      <c r="M143" s="97">
        <f t="shared" si="11"/>
        <v>0</v>
      </c>
      <c r="N143" s="97">
        <f t="shared" si="11"/>
        <v>0</v>
      </c>
      <c r="O143" s="97">
        <f>SUM(G143:N143)</f>
        <v>2</v>
      </c>
    </row>
    <row r="144" spans="1:15" s="10" customFormat="1" ht="30" customHeight="1">
      <c r="A144" s="433" t="s">
        <v>390</v>
      </c>
      <c r="B144" s="433"/>
      <c r="C144" s="433"/>
      <c r="D144" s="433"/>
      <c r="E144" s="433"/>
      <c r="F144" s="433"/>
      <c r="G144" s="98">
        <f aca="true" t="shared" si="12" ref="G144:N144">SUM(G13+G31+G43+G49+G58+G67+G77+G104+G122+G130+G135+G143)</f>
        <v>0</v>
      </c>
      <c r="H144" s="98">
        <f t="shared" si="12"/>
        <v>22</v>
      </c>
      <c r="I144" s="98">
        <f t="shared" si="12"/>
        <v>0</v>
      </c>
      <c r="J144" s="98">
        <f t="shared" si="12"/>
        <v>28</v>
      </c>
      <c r="K144" s="98">
        <f t="shared" si="12"/>
        <v>0</v>
      </c>
      <c r="L144" s="98">
        <f t="shared" si="12"/>
        <v>0</v>
      </c>
      <c r="M144" s="98">
        <f t="shared" si="12"/>
        <v>0</v>
      </c>
      <c r="N144" s="98">
        <f t="shared" si="12"/>
        <v>0</v>
      </c>
      <c r="O144" s="97">
        <f>SUM(G144:N144)</f>
        <v>50</v>
      </c>
    </row>
    <row r="145" spans="1:15" ht="78" customHeight="1">
      <c r="A145" s="432"/>
      <c r="B145" s="432"/>
      <c r="C145" s="432"/>
      <c r="D145" s="432"/>
      <c r="E145" s="430" t="s">
        <v>552</v>
      </c>
      <c r="F145" s="431"/>
      <c r="G145" s="414" t="s">
        <v>553</v>
      </c>
      <c r="H145" s="414" t="s">
        <v>554</v>
      </c>
      <c r="I145" s="414" t="s">
        <v>558</v>
      </c>
      <c r="J145" s="414" t="s">
        <v>555</v>
      </c>
      <c r="K145" s="414" t="s">
        <v>559</v>
      </c>
      <c r="L145" s="414" t="s">
        <v>556</v>
      </c>
      <c r="M145" s="414" t="s">
        <v>560</v>
      </c>
      <c r="N145" s="414" t="s">
        <v>557</v>
      </c>
      <c r="O145" s="411" t="s">
        <v>551</v>
      </c>
    </row>
    <row r="146" spans="1:15" ht="22.5" customHeight="1">
      <c r="A146" s="424" t="s">
        <v>541</v>
      </c>
      <c r="B146" s="424"/>
      <c r="C146" s="417" t="s">
        <v>300</v>
      </c>
      <c r="D146" s="418"/>
      <c r="E146" s="419">
        <f>SUM(G146+I146+K146+M146)</f>
        <v>5</v>
      </c>
      <c r="F146" s="420"/>
      <c r="G146" s="3">
        <v>5</v>
      </c>
      <c r="H146" s="3"/>
      <c r="I146" s="3"/>
      <c r="J146" s="3"/>
      <c r="K146" s="3"/>
      <c r="L146" s="3"/>
      <c r="M146" s="3"/>
      <c r="N146" s="3"/>
      <c r="O146" s="412">
        <f>SUM(H146+J146+L146+N146)</f>
        <v>0</v>
      </c>
    </row>
    <row r="147" spans="1:15" ht="22.5" customHeight="1">
      <c r="A147" s="424" t="s">
        <v>155</v>
      </c>
      <c r="B147" s="424"/>
      <c r="C147" s="417" t="s">
        <v>233</v>
      </c>
      <c r="D147" s="418"/>
      <c r="E147" s="419">
        <f aca="true" t="shared" si="13" ref="E147:E158">SUM(G147+I147+K147+M147)</f>
        <v>7</v>
      </c>
      <c r="F147" s="420"/>
      <c r="G147" s="3">
        <v>7</v>
      </c>
      <c r="H147" s="3"/>
      <c r="I147" s="3"/>
      <c r="J147" s="3"/>
      <c r="K147" s="3"/>
      <c r="L147" s="3"/>
      <c r="M147" s="3"/>
      <c r="N147" s="3"/>
      <c r="O147" s="412">
        <f aca="true" t="shared" si="14" ref="O147:O158">SUM(H147+J147+L147+N147)</f>
        <v>0</v>
      </c>
    </row>
    <row r="148" spans="1:15" ht="22.5" customHeight="1">
      <c r="A148" s="424" t="s">
        <v>151</v>
      </c>
      <c r="B148" s="424"/>
      <c r="C148" s="417" t="s">
        <v>334</v>
      </c>
      <c r="D148" s="418"/>
      <c r="E148" s="419">
        <f t="shared" si="13"/>
        <v>1</v>
      </c>
      <c r="F148" s="420"/>
      <c r="G148" s="3">
        <v>1</v>
      </c>
      <c r="H148" s="3"/>
      <c r="I148" s="3"/>
      <c r="J148" s="3"/>
      <c r="K148" s="3"/>
      <c r="L148" s="3"/>
      <c r="M148" s="3"/>
      <c r="N148" s="3"/>
      <c r="O148" s="412">
        <f t="shared" si="14"/>
        <v>0</v>
      </c>
    </row>
    <row r="149" spans="1:15" ht="22.5" customHeight="1">
      <c r="A149" s="424" t="s">
        <v>542</v>
      </c>
      <c r="B149" s="424"/>
      <c r="C149" s="417" t="s">
        <v>298</v>
      </c>
      <c r="D149" s="418"/>
      <c r="E149" s="419">
        <f t="shared" si="13"/>
        <v>0</v>
      </c>
      <c r="F149" s="420"/>
      <c r="G149" s="3">
        <v>0</v>
      </c>
      <c r="H149" s="3"/>
      <c r="I149" s="3"/>
      <c r="J149" s="3"/>
      <c r="K149" s="3"/>
      <c r="L149" s="3"/>
      <c r="M149" s="3"/>
      <c r="N149" s="3"/>
      <c r="O149" s="412">
        <f t="shared" si="14"/>
        <v>0</v>
      </c>
    </row>
    <row r="150" spans="1:15" ht="22.5" customHeight="1">
      <c r="A150" s="424" t="s">
        <v>543</v>
      </c>
      <c r="B150" s="424"/>
      <c r="C150" s="417" t="s">
        <v>405</v>
      </c>
      <c r="D150" s="418"/>
      <c r="E150" s="419">
        <f t="shared" si="13"/>
        <v>2</v>
      </c>
      <c r="F150" s="420"/>
      <c r="G150" s="3">
        <v>2</v>
      </c>
      <c r="H150" s="3"/>
      <c r="I150" s="3"/>
      <c r="J150" s="3"/>
      <c r="K150" s="3"/>
      <c r="L150" s="3"/>
      <c r="M150" s="3"/>
      <c r="N150" s="3"/>
      <c r="O150" s="412">
        <f t="shared" si="14"/>
        <v>0</v>
      </c>
    </row>
    <row r="151" spans="1:15" ht="22.5" customHeight="1">
      <c r="A151" s="424" t="s">
        <v>544</v>
      </c>
      <c r="B151" s="424"/>
      <c r="C151" s="417" t="s">
        <v>545</v>
      </c>
      <c r="D151" s="418"/>
      <c r="E151" s="419">
        <f t="shared" si="13"/>
        <v>0</v>
      </c>
      <c r="F151" s="420"/>
      <c r="G151" s="3">
        <v>0</v>
      </c>
      <c r="H151" s="3"/>
      <c r="I151" s="3"/>
      <c r="J151" s="3"/>
      <c r="K151" s="3"/>
      <c r="L151" s="3"/>
      <c r="M151" s="3"/>
      <c r="N151" s="3"/>
      <c r="O151" s="412">
        <f t="shared" si="14"/>
        <v>0</v>
      </c>
    </row>
    <row r="152" spans="1:15" ht="22.5" customHeight="1">
      <c r="A152" s="424" t="s">
        <v>153</v>
      </c>
      <c r="B152" s="424"/>
      <c r="C152" s="417" t="s">
        <v>341</v>
      </c>
      <c r="D152" s="418"/>
      <c r="E152" s="419">
        <f t="shared" si="13"/>
        <v>3</v>
      </c>
      <c r="F152" s="420"/>
      <c r="G152" s="3">
        <v>3</v>
      </c>
      <c r="H152" s="3"/>
      <c r="I152" s="3"/>
      <c r="J152" s="3"/>
      <c r="K152" s="3"/>
      <c r="L152" s="3"/>
      <c r="M152" s="3"/>
      <c r="N152" s="3"/>
      <c r="O152" s="412">
        <f t="shared" si="14"/>
        <v>0</v>
      </c>
    </row>
    <row r="153" spans="1:15" ht="22.5" customHeight="1">
      <c r="A153" s="424" t="s">
        <v>546</v>
      </c>
      <c r="B153" s="424"/>
      <c r="C153" s="417" t="s">
        <v>304</v>
      </c>
      <c r="D153" s="418"/>
      <c r="E153" s="419">
        <f t="shared" si="13"/>
        <v>6</v>
      </c>
      <c r="F153" s="420"/>
      <c r="G153" s="3">
        <v>6</v>
      </c>
      <c r="H153" s="3"/>
      <c r="I153" s="3"/>
      <c r="J153" s="3"/>
      <c r="K153" s="3"/>
      <c r="L153" s="3"/>
      <c r="M153" s="3"/>
      <c r="N153" s="3"/>
      <c r="O153" s="412">
        <f t="shared" si="14"/>
        <v>0</v>
      </c>
    </row>
    <row r="154" spans="1:15" ht="22.5" customHeight="1">
      <c r="A154" s="424" t="s">
        <v>547</v>
      </c>
      <c r="B154" s="424"/>
      <c r="C154" s="417" t="s">
        <v>295</v>
      </c>
      <c r="D154" s="418"/>
      <c r="E154" s="419">
        <f t="shared" si="13"/>
        <v>9</v>
      </c>
      <c r="F154" s="420"/>
      <c r="G154" s="3">
        <v>9</v>
      </c>
      <c r="H154" s="3"/>
      <c r="I154" s="3"/>
      <c r="J154" s="3"/>
      <c r="K154" s="3"/>
      <c r="L154" s="3"/>
      <c r="M154" s="3"/>
      <c r="N154" s="3"/>
      <c r="O154" s="412">
        <f t="shared" si="14"/>
        <v>0</v>
      </c>
    </row>
    <row r="155" spans="1:15" ht="22.5" customHeight="1">
      <c r="A155" s="424" t="s">
        <v>141</v>
      </c>
      <c r="B155" s="424"/>
      <c r="C155" s="417" t="s">
        <v>344</v>
      </c>
      <c r="D155" s="418"/>
      <c r="E155" s="419">
        <f t="shared" si="13"/>
        <v>13</v>
      </c>
      <c r="F155" s="420"/>
      <c r="G155" s="3">
        <v>13</v>
      </c>
      <c r="H155" s="3"/>
      <c r="I155" s="3"/>
      <c r="J155" s="3"/>
      <c r="K155" s="3"/>
      <c r="L155" s="3"/>
      <c r="M155" s="3"/>
      <c r="N155" s="3"/>
      <c r="O155" s="412">
        <f t="shared" si="14"/>
        <v>0</v>
      </c>
    </row>
    <row r="156" spans="1:15" ht="22.5" customHeight="1">
      <c r="A156" s="424" t="s">
        <v>548</v>
      </c>
      <c r="B156" s="424"/>
      <c r="C156" s="417" t="s">
        <v>364</v>
      </c>
      <c r="D156" s="418"/>
      <c r="E156" s="419">
        <f t="shared" si="13"/>
        <v>1</v>
      </c>
      <c r="F156" s="420"/>
      <c r="G156" s="3">
        <v>1</v>
      </c>
      <c r="H156" s="3"/>
      <c r="I156" s="3"/>
      <c r="J156" s="3"/>
      <c r="K156" s="3"/>
      <c r="L156" s="3"/>
      <c r="M156" s="3"/>
      <c r="N156" s="3"/>
      <c r="O156" s="412">
        <f t="shared" si="14"/>
        <v>0</v>
      </c>
    </row>
    <row r="157" spans="1:15" ht="22.5" customHeight="1">
      <c r="A157" s="424" t="s">
        <v>154</v>
      </c>
      <c r="B157" s="424"/>
      <c r="C157" s="417" t="s">
        <v>347</v>
      </c>
      <c r="D157" s="418"/>
      <c r="E157" s="419">
        <f t="shared" si="13"/>
        <v>1</v>
      </c>
      <c r="F157" s="420"/>
      <c r="G157" s="3">
        <v>1</v>
      </c>
      <c r="H157" s="3"/>
      <c r="I157" s="3"/>
      <c r="J157" s="3"/>
      <c r="K157" s="3"/>
      <c r="L157" s="3"/>
      <c r="M157" s="3"/>
      <c r="N157" s="3"/>
      <c r="O157" s="412">
        <f t="shared" si="14"/>
        <v>0</v>
      </c>
    </row>
    <row r="158" spans="1:15" ht="22.5" customHeight="1">
      <c r="A158" s="424" t="s">
        <v>561</v>
      </c>
      <c r="B158" s="424"/>
      <c r="C158" s="417" t="s">
        <v>411</v>
      </c>
      <c r="D158" s="418"/>
      <c r="E158" s="419">
        <f t="shared" si="13"/>
        <v>2</v>
      </c>
      <c r="F158" s="420"/>
      <c r="G158" s="3">
        <v>2</v>
      </c>
      <c r="H158" s="3"/>
      <c r="I158" s="3"/>
      <c r="J158" s="3"/>
      <c r="K158" s="3"/>
      <c r="L158" s="3"/>
      <c r="M158" s="3"/>
      <c r="N158" s="3"/>
      <c r="O158" s="412">
        <f t="shared" si="14"/>
        <v>0</v>
      </c>
    </row>
    <row r="159" spans="1:15" s="10" customFormat="1" ht="22.5" customHeight="1">
      <c r="A159" s="421" t="s">
        <v>549</v>
      </c>
      <c r="B159" s="421"/>
      <c r="C159" s="421"/>
      <c r="D159" s="421"/>
      <c r="E159" s="421">
        <f>SUM(E146:F158)</f>
        <v>50</v>
      </c>
      <c r="F159" s="421"/>
      <c r="G159" s="412">
        <f>SUM(G146:G158)</f>
        <v>50</v>
      </c>
      <c r="H159" s="412"/>
      <c r="I159" s="412">
        <f>SUM(I146:I158)</f>
        <v>0</v>
      </c>
      <c r="J159" s="412"/>
      <c r="K159" s="412">
        <f>SUM(K146:K158)</f>
        <v>0</v>
      </c>
      <c r="L159" s="412"/>
      <c r="M159" s="412">
        <f>SUM(M146:M158)</f>
        <v>0</v>
      </c>
      <c r="N159" s="412"/>
      <c r="O159" s="422">
        <f>SUM(G160:N160)</f>
        <v>0</v>
      </c>
    </row>
    <row r="160" spans="1:15" s="10" customFormat="1" ht="22.5" customHeight="1">
      <c r="A160" s="421" t="s">
        <v>550</v>
      </c>
      <c r="B160" s="421"/>
      <c r="C160" s="421"/>
      <c r="D160" s="421"/>
      <c r="E160" s="421"/>
      <c r="F160" s="421"/>
      <c r="G160" s="412"/>
      <c r="H160" s="412">
        <f>SUM(H146:H158)</f>
        <v>0</v>
      </c>
      <c r="I160" s="412"/>
      <c r="J160" s="412">
        <f>SUM(J146:J158)</f>
        <v>0</v>
      </c>
      <c r="K160" s="412"/>
      <c r="L160" s="412">
        <f>SUM(L146:L158)</f>
        <v>0</v>
      </c>
      <c r="M160" s="412"/>
      <c r="N160" s="412">
        <f>SUM(N146:N158)</f>
        <v>0</v>
      </c>
      <c r="O160" s="423"/>
    </row>
  </sheetData>
  <sheetProtection/>
  <mergeCells count="184">
    <mergeCell ref="L131:N131"/>
    <mergeCell ref="B131:B132"/>
    <mergeCell ref="C131:C132"/>
    <mergeCell ref="O136:O137"/>
    <mergeCell ref="L4:N4"/>
    <mergeCell ref="L14:N14"/>
    <mergeCell ref="L32:N32"/>
    <mergeCell ref="L44:N44"/>
    <mergeCell ref="L50:N50"/>
    <mergeCell ref="L59:N59"/>
    <mergeCell ref="L68:N68"/>
    <mergeCell ref="L78:N78"/>
    <mergeCell ref="L105:N105"/>
    <mergeCell ref="O131:O132"/>
    <mergeCell ref="O105:O106"/>
    <mergeCell ref="L136:N136"/>
    <mergeCell ref="O68:O69"/>
    <mergeCell ref="O59:O60"/>
    <mergeCell ref="O123:O124"/>
    <mergeCell ref="G105:K105"/>
    <mergeCell ref="O78:O79"/>
    <mergeCell ref="A125:E125"/>
    <mergeCell ref="A67:F67"/>
    <mergeCell ref="G59:K59"/>
    <mergeCell ref="A61:E61"/>
    <mergeCell ref="D105:D106"/>
    <mergeCell ref="E105:E106"/>
    <mergeCell ref="A77:F77"/>
    <mergeCell ref="A70:E70"/>
    <mergeCell ref="L123:N123"/>
    <mergeCell ref="E136:E137"/>
    <mergeCell ref="F136:F137"/>
    <mergeCell ref="G136:K136"/>
    <mergeCell ref="A133:E133"/>
    <mergeCell ref="A131:A132"/>
    <mergeCell ref="G131:K131"/>
    <mergeCell ref="D123:D124"/>
    <mergeCell ref="E123:E124"/>
    <mergeCell ref="C50:C51"/>
    <mergeCell ref="D50:D51"/>
    <mergeCell ref="G50:K50"/>
    <mergeCell ref="A58:F58"/>
    <mergeCell ref="A107:E107"/>
    <mergeCell ref="D78:D79"/>
    <mergeCell ref="B50:B51"/>
    <mergeCell ref="G78:K78"/>
    <mergeCell ref="A59:A60"/>
    <mergeCell ref="B59:B60"/>
    <mergeCell ref="C59:C60"/>
    <mergeCell ref="D59:D60"/>
    <mergeCell ref="E59:E60"/>
    <mergeCell ref="F59:F60"/>
    <mergeCell ref="E50:E51"/>
    <mergeCell ref="F50:F51"/>
    <mergeCell ref="A80:E80"/>
    <mergeCell ref="E14:E15"/>
    <mergeCell ref="A52:E52"/>
    <mergeCell ref="O50:O51"/>
    <mergeCell ref="A32:A33"/>
    <mergeCell ref="B32:B33"/>
    <mergeCell ref="C32:C33"/>
    <mergeCell ref="D32:D33"/>
    <mergeCell ref="E32:E33"/>
    <mergeCell ref="F32:F33"/>
    <mergeCell ref="G32:K32"/>
    <mergeCell ref="O32:O33"/>
    <mergeCell ref="A34:E34"/>
    <mergeCell ref="A50:A51"/>
    <mergeCell ref="A49:F49"/>
    <mergeCell ref="A43:F43"/>
    <mergeCell ref="F14:F15"/>
    <mergeCell ref="A14:A15"/>
    <mergeCell ref="A44:A45"/>
    <mergeCell ref="G14:K14"/>
    <mergeCell ref="G44:K44"/>
    <mergeCell ref="C44:C45"/>
    <mergeCell ref="D44:D45"/>
    <mergeCell ref="E44:E45"/>
    <mergeCell ref="F44:F45"/>
    <mergeCell ref="A46:E46"/>
    <mergeCell ref="B1:O1"/>
    <mergeCell ref="B2:F2"/>
    <mergeCell ref="B3:F3"/>
    <mergeCell ref="H3:I3"/>
    <mergeCell ref="J3:O3"/>
    <mergeCell ref="B44:B45"/>
    <mergeCell ref="O4:O5"/>
    <mergeCell ref="B4:B5"/>
    <mergeCell ref="C4:C5"/>
    <mergeCell ref="D4:D5"/>
    <mergeCell ref="E4:E5"/>
    <mergeCell ref="A6:E6"/>
    <mergeCell ref="A16:E16"/>
    <mergeCell ref="G4:K4"/>
    <mergeCell ref="B14:B15"/>
    <mergeCell ref="O44:O45"/>
    <mergeCell ref="O14:O15"/>
    <mergeCell ref="C14:C15"/>
    <mergeCell ref="D14:D15"/>
    <mergeCell ref="I2:N2"/>
    <mergeCell ref="F4:F5"/>
    <mergeCell ref="A1:A3"/>
    <mergeCell ref="A4:A5"/>
    <mergeCell ref="E31:F31"/>
    <mergeCell ref="G68:K68"/>
    <mergeCell ref="A123:A124"/>
    <mergeCell ref="B123:B124"/>
    <mergeCell ref="C123:C124"/>
    <mergeCell ref="F123:F124"/>
    <mergeCell ref="A68:A69"/>
    <mergeCell ref="B68:B69"/>
    <mergeCell ref="G123:K123"/>
    <mergeCell ref="E78:E79"/>
    <mergeCell ref="E122:F122"/>
    <mergeCell ref="E104:F104"/>
    <mergeCell ref="F105:F106"/>
    <mergeCell ref="F78:F79"/>
    <mergeCell ref="A105:A106"/>
    <mergeCell ref="C68:C69"/>
    <mergeCell ref="D68:D69"/>
    <mergeCell ref="E68:E69"/>
    <mergeCell ref="F68:F69"/>
    <mergeCell ref="A78:A79"/>
    <mergeCell ref="B78:B79"/>
    <mergeCell ref="C78:C79"/>
    <mergeCell ref="B105:B106"/>
    <mergeCell ref="C105:C106"/>
    <mergeCell ref="F131:F132"/>
    <mergeCell ref="D131:D132"/>
    <mergeCell ref="E131:E132"/>
    <mergeCell ref="E130:F130"/>
    <mergeCell ref="E145:F145"/>
    <mergeCell ref="A145:D145"/>
    <mergeCell ref="E149:F149"/>
    <mergeCell ref="E150:F150"/>
    <mergeCell ref="E151:F151"/>
    <mergeCell ref="A144:F144"/>
    <mergeCell ref="E143:F143"/>
    <mergeCell ref="E146:F146"/>
    <mergeCell ref="E147:F147"/>
    <mergeCell ref="E148:F148"/>
    <mergeCell ref="A146:B146"/>
    <mergeCell ref="A147:B147"/>
    <mergeCell ref="A148:B148"/>
    <mergeCell ref="A149:B149"/>
    <mergeCell ref="A138:E138"/>
    <mergeCell ref="A136:A137"/>
    <mergeCell ref="B136:B137"/>
    <mergeCell ref="C136:C137"/>
    <mergeCell ref="E135:F135"/>
    <mergeCell ref="D136:D137"/>
    <mergeCell ref="E152:F152"/>
    <mergeCell ref="E153:F153"/>
    <mergeCell ref="E154:F154"/>
    <mergeCell ref="E155:F155"/>
    <mergeCell ref="A155:B155"/>
    <mergeCell ref="C146:D146"/>
    <mergeCell ref="C147:D147"/>
    <mergeCell ref="A150:B150"/>
    <mergeCell ref="A151:B151"/>
    <mergeCell ref="C150:D150"/>
    <mergeCell ref="C151:D151"/>
    <mergeCell ref="C152:D152"/>
    <mergeCell ref="C153:D153"/>
    <mergeCell ref="C154:D154"/>
    <mergeCell ref="C155:D155"/>
    <mergeCell ref="A152:B152"/>
    <mergeCell ref="A153:B153"/>
    <mergeCell ref="A154:B154"/>
    <mergeCell ref="C148:D148"/>
    <mergeCell ref="C149:D149"/>
    <mergeCell ref="C157:D157"/>
    <mergeCell ref="C158:D158"/>
    <mergeCell ref="E158:F158"/>
    <mergeCell ref="E159:F160"/>
    <mergeCell ref="A159:D159"/>
    <mergeCell ref="A160:D160"/>
    <mergeCell ref="O159:O160"/>
    <mergeCell ref="E156:F156"/>
    <mergeCell ref="E157:F157"/>
    <mergeCell ref="A156:B156"/>
    <mergeCell ref="A157:B157"/>
    <mergeCell ref="A158:B158"/>
    <mergeCell ref="C156:D156"/>
  </mergeCells>
  <dataValidations count="6">
    <dataValidation type="list" operator="equal" allowBlank="1" sqref="P65">
      <formula1>"carabine,pistolet,arbalète,obusier,"</formula1>
    </dataValidation>
    <dataValidation type="list" operator="equal" allowBlank="1" sqref="R71:R76">
      <formula1>"carabine,pistolet,"</formula1>
    </dataValidation>
    <dataValidation type="list" operator="equal" allowBlank="1" sqref="II16 II125 II52 IJ126:IJ129 E7:E12 II13 E35:E42 II49 E47:E48 E126:E129">
      <formula1>"carabine,pistolet,,"</formula1>
    </dataValidation>
    <dataValidation type="list" operator="equal" allowBlank="1" sqref="IH16 IH125 D104 IH52 D66 IH49 IH13 IH77 IH7 IH58 D62 IH80:IH104">
      <formula1>"CG,Je,Da,Pro,Hon,Exc"</formula1>
    </dataValidation>
    <dataValidation type="list" operator="equal" allowBlank="1" sqref="E104 II104 E66 E62">
      <formula1>"Carabine,Pistolet"</formula1>
    </dataValidation>
    <dataValidation type="list" operator="equal" allowBlank="1" sqref="II126:II129 D134 D47:D48 D126:D129 IQ35:IQ42 IS65 D63:D65 D35:D42 D139:D142 II139:II142 IM8:IM12 D7:D12 D17:D30 D53:D57 D81:D103 II53:II57">
      <formula1>"PF,PG,BF,BG,MF,MG"</formula1>
    </dataValidation>
  </dataValidations>
  <printOptions/>
  <pageMargins left="0.7086614173228347" right="0.11811023622047245" top="0.15748031496062992" bottom="0.15748031496062992" header="0.31496062992125984" footer="0.31496062992125984"/>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H32"/>
  <sheetViews>
    <sheetView zoomScalePageLayoutView="0" workbookViewId="0" topLeftCell="A1">
      <selection activeCell="A27" sqref="A27:H29"/>
    </sheetView>
  </sheetViews>
  <sheetFormatPr defaultColWidth="11.421875" defaultRowHeight="15"/>
  <cols>
    <col min="1" max="4" width="15.7109375" style="1" customWidth="1"/>
    <col min="5" max="6" width="6.421875" style="1" customWidth="1"/>
    <col min="7" max="7" width="7.140625" style="1" customWidth="1"/>
    <col min="8" max="8" width="13.57421875" style="1" customWidth="1"/>
  </cols>
  <sheetData>
    <row r="1" spans="1:8" ht="26.25">
      <c r="A1" s="617" t="s">
        <v>507</v>
      </c>
      <c r="B1" s="617"/>
      <c r="C1" s="617"/>
      <c r="D1" s="617"/>
      <c r="E1" s="617"/>
      <c r="F1" s="617"/>
      <c r="G1" s="617"/>
      <c r="H1" s="617"/>
    </row>
    <row r="2" spans="1:8" ht="26.25" customHeight="1">
      <c r="A2" s="55" t="s">
        <v>2</v>
      </c>
      <c r="B2" s="527"/>
      <c r="C2" s="527"/>
      <c r="D2" s="527"/>
      <c r="E2" s="55" t="s">
        <v>320</v>
      </c>
      <c r="F2" s="320"/>
      <c r="G2" s="55"/>
      <c r="H2" s="320"/>
    </row>
    <row r="3" spans="1:8" ht="26.25" customHeight="1">
      <c r="A3" s="55" t="s">
        <v>322</v>
      </c>
      <c r="B3" s="527"/>
      <c r="C3" s="527"/>
      <c r="D3" s="527"/>
      <c r="E3" s="55" t="s">
        <v>3</v>
      </c>
      <c r="F3" s="618"/>
      <c r="G3" s="619"/>
      <c r="H3" s="620"/>
    </row>
    <row r="4" spans="1:8" ht="18.75" customHeight="1">
      <c r="A4" s="489"/>
      <c r="B4" s="569" t="s">
        <v>324</v>
      </c>
      <c r="C4" s="570"/>
      <c r="D4" s="570"/>
      <c r="E4" s="570"/>
      <c r="F4" s="570"/>
      <c r="G4" s="570"/>
      <c r="H4" s="571"/>
    </row>
    <row r="5" spans="1:8" ht="18.75" customHeight="1">
      <c r="A5" s="490"/>
      <c r="B5" s="552" t="s">
        <v>325</v>
      </c>
      <c r="C5" s="555"/>
      <c r="D5" s="555"/>
      <c r="E5" s="555"/>
      <c r="F5" s="555"/>
      <c r="G5" s="555"/>
      <c r="H5" s="553"/>
    </row>
    <row r="6" spans="1:8" ht="18.75" customHeight="1">
      <c r="A6" s="490"/>
      <c r="B6" s="552" t="s">
        <v>326</v>
      </c>
      <c r="C6" s="555"/>
      <c r="D6" s="555"/>
      <c r="E6" s="555"/>
      <c r="F6" s="555"/>
      <c r="G6" s="555"/>
      <c r="H6" s="553"/>
    </row>
    <row r="7" spans="1:8" ht="18.75" customHeight="1">
      <c r="A7" s="490"/>
      <c r="B7" s="552" t="s">
        <v>327</v>
      </c>
      <c r="C7" s="555"/>
      <c r="D7" s="555"/>
      <c r="E7" s="555"/>
      <c r="F7" s="555"/>
      <c r="G7" s="555"/>
      <c r="H7" s="553"/>
    </row>
    <row r="8" spans="1:8" ht="18.75" customHeight="1">
      <c r="A8" s="491"/>
      <c r="B8" s="552" t="s">
        <v>330</v>
      </c>
      <c r="C8" s="555"/>
      <c r="D8" s="555"/>
      <c r="E8" s="555"/>
      <c r="F8" s="555"/>
      <c r="G8" s="555"/>
      <c r="H8" s="553"/>
    </row>
    <row r="9" spans="1:8" ht="26.25" customHeight="1">
      <c r="A9" s="424" t="s">
        <v>0</v>
      </c>
      <c r="B9" s="424"/>
      <c r="C9" s="424" t="s">
        <v>1</v>
      </c>
      <c r="D9" s="424"/>
      <c r="E9" s="481" t="s">
        <v>321</v>
      </c>
      <c r="F9" s="483"/>
      <c r="G9" s="6" t="s">
        <v>3</v>
      </c>
      <c r="H9" s="6" t="s">
        <v>11</v>
      </c>
    </row>
    <row r="10" spans="1:8" s="325" customFormat="1" ht="26.25" customHeight="1">
      <c r="A10" s="568"/>
      <c r="B10" s="568"/>
      <c r="C10" s="568"/>
      <c r="D10" s="568"/>
      <c r="E10" s="621"/>
      <c r="F10" s="622"/>
      <c r="G10" s="319"/>
      <c r="H10" s="319"/>
    </row>
    <row r="11" spans="1:8" s="325" customFormat="1" ht="26.25" customHeight="1">
      <c r="A11" s="568"/>
      <c r="B11" s="568"/>
      <c r="C11" s="568"/>
      <c r="D11" s="568"/>
      <c r="E11" s="621"/>
      <c r="F11" s="622"/>
      <c r="G11" s="319"/>
      <c r="H11" s="319"/>
    </row>
    <row r="12" spans="1:8" s="325" customFormat="1" ht="26.25" customHeight="1">
      <c r="A12" s="568"/>
      <c r="B12" s="568"/>
      <c r="C12" s="568"/>
      <c r="D12" s="568"/>
      <c r="E12" s="621"/>
      <c r="F12" s="622"/>
      <c r="G12" s="319"/>
      <c r="H12" s="319"/>
    </row>
    <row r="13" spans="1:8" s="325" customFormat="1" ht="26.25" customHeight="1">
      <c r="A13" s="568"/>
      <c r="B13" s="568"/>
      <c r="C13" s="568"/>
      <c r="D13" s="568"/>
      <c r="E13" s="623"/>
      <c r="F13" s="624"/>
      <c r="G13" s="319"/>
      <c r="H13" s="319"/>
    </row>
    <row r="14" spans="1:8" ht="26.25" customHeight="1">
      <c r="A14" s="432" t="s">
        <v>328</v>
      </c>
      <c r="B14" s="432"/>
      <c r="C14" s="432"/>
      <c r="D14" s="432"/>
      <c r="E14" s="572" t="s">
        <v>137</v>
      </c>
      <c r="F14" s="573"/>
      <c r="G14" s="568"/>
      <c r="H14" s="568"/>
    </row>
    <row r="15" spans="1:8" ht="26.25" customHeight="1">
      <c r="A15" s="432" t="s">
        <v>329</v>
      </c>
      <c r="B15" s="432"/>
      <c r="C15" s="432"/>
      <c r="D15" s="432"/>
      <c r="E15" s="505"/>
      <c r="F15" s="506"/>
      <c r="G15" s="568"/>
      <c r="H15" s="568"/>
    </row>
    <row r="16" spans="1:8" ht="15">
      <c r="A16" s="574"/>
      <c r="B16" s="574"/>
      <c r="C16" s="574"/>
      <c r="D16" s="574"/>
      <c r="E16" s="574"/>
      <c r="F16" s="574"/>
      <c r="G16" s="574"/>
      <c r="H16" s="574"/>
    </row>
    <row r="17" spans="1:8" ht="15">
      <c r="A17" s="575"/>
      <c r="B17" s="575"/>
      <c r="C17" s="575"/>
      <c r="D17" s="575"/>
      <c r="E17" s="575"/>
      <c r="F17" s="575"/>
      <c r="G17" s="575"/>
      <c r="H17" s="575"/>
    </row>
    <row r="18" spans="1:8" ht="26.25">
      <c r="A18" s="617" t="s">
        <v>507</v>
      </c>
      <c r="B18" s="617"/>
      <c r="C18" s="617"/>
      <c r="D18" s="617"/>
      <c r="E18" s="617"/>
      <c r="F18" s="617"/>
      <c r="G18" s="617"/>
      <c r="H18" s="617"/>
    </row>
    <row r="19" spans="1:8" s="324" customFormat="1" ht="26.25" customHeight="1">
      <c r="A19" s="55" t="s">
        <v>2</v>
      </c>
      <c r="B19" s="527"/>
      <c r="C19" s="527"/>
      <c r="D19" s="527"/>
      <c r="E19" s="55" t="s">
        <v>320</v>
      </c>
      <c r="F19" s="320"/>
      <c r="G19" s="55"/>
      <c r="H19" s="320"/>
    </row>
    <row r="20" spans="1:8" s="324" customFormat="1" ht="26.25" customHeight="1">
      <c r="A20" s="55" t="s">
        <v>322</v>
      </c>
      <c r="B20" s="527"/>
      <c r="C20" s="527"/>
      <c r="D20" s="527"/>
      <c r="E20" s="55" t="s">
        <v>3</v>
      </c>
      <c r="F20" s="618"/>
      <c r="G20" s="619"/>
      <c r="H20" s="620"/>
    </row>
    <row r="21" spans="1:8" ht="18.75" customHeight="1">
      <c r="A21" s="489"/>
      <c r="B21" s="569" t="s">
        <v>324</v>
      </c>
      <c r="C21" s="570"/>
      <c r="D21" s="570"/>
      <c r="E21" s="570"/>
      <c r="F21" s="570"/>
      <c r="G21" s="570"/>
      <c r="H21" s="571"/>
    </row>
    <row r="22" spans="1:8" ht="18.75" customHeight="1">
      <c r="A22" s="490"/>
      <c r="B22" s="552" t="s">
        <v>325</v>
      </c>
      <c r="C22" s="555"/>
      <c r="D22" s="555"/>
      <c r="E22" s="555"/>
      <c r="F22" s="555"/>
      <c r="G22" s="555"/>
      <c r="H22" s="553"/>
    </row>
    <row r="23" spans="1:8" ht="18.75" customHeight="1">
      <c r="A23" s="490"/>
      <c r="B23" s="552" t="s">
        <v>326</v>
      </c>
      <c r="C23" s="555"/>
      <c r="D23" s="555"/>
      <c r="E23" s="555"/>
      <c r="F23" s="555"/>
      <c r="G23" s="555"/>
      <c r="H23" s="553"/>
    </row>
    <row r="24" spans="1:8" ht="18.75" customHeight="1">
      <c r="A24" s="490"/>
      <c r="B24" s="552" t="s">
        <v>327</v>
      </c>
      <c r="C24" s="555"/>
      <c r="D24" s="555"/>
      <c r="E24" s="555"/>
      <c r="F24" s="555"/>
      <c r="G24" s="555"/>
      <c r="H24" s="553"/>
    </row>
    <row r="25" spans="1:8" ht="18.75" customHeight="1">
      <c r="A25" s="491"/>
      <c r="B25" s="552" t="s">
        <v>330</v>
      </c>
      <c r="C25" s="555"/>
      <c r="D25" s="555"/>
      <c r="E25" s="555"/>
      <c r="F25" s="555"/>
      <c r="G25" s="555"/>
      <c r="H25" s="553"/>
    </row>
    <row r="26" spans="1:8" ht="26.25" customHeight="1">
      <c r="A26" s="424" t="s">
        <v>0</v>
      </c>
      <c r="B26" s="424"/>
      <c r="C26" s="424" t="s">
        <v>1</v>
      </c>
      <c r="D26" s="424"/>
      <c r="E26" s="481" t="s">
        <v>321</v>
      </c>
      <c r="F26" s="483"/>
      <c r="G26" s="6" t="s">
        <v>3</v>
      </c>
      <c r="H26" s="6" t="s">
        <v>11</v>
      </c>
    </row>
    <row r="27" spans="1:8" s="325" customFormat="1" ht="26.25" customHeight="1">
      <c r="A27" s="568"/>
      <c r="B27" s="568"/>
      <c r="C27" s="568"/>
      <c r="D27" s="568"/>
      <c r="E27" s="625"/>
      <c r="F27" s="625"/>
      <c r="G27" s="319"/>
      <c r="H27" s="321"/>
    </row>
    <row r="28" spans="1:8" s="325" customFormat="1" ht="26.25" customHeight="1">
      <c r="A28" s="568"/>
      <c r="B28" s="568"/>
      <c r="C28" s="568"/>
      <c r="D28" s="568"/>
      <c r="E28" s="625"/>
      <c r="F28" s="625"/>
      <c r="G28" s="319"/>
      <c r="H28" s="321"/>
    </row>
    <row r="29" spans="1:8" s="325" customFormat="1" ht="26.25" customHeight="1">
      <c r="A29" s="568"/>
      <c r="B29" s="568"/>
      <c r="C29" s="568"/>
      <c r="D29" s="568"/>
      <c r="E29" s="625"/>
      <c r="F29" s="625"/>
      <c r="G29" s="319"/>
      <c r="H29" s="321"/>
    </row>
    <row r="30" spans="1:8" s="325" customFormat="1" ht="26.25" customHeight="1">
      <c r="A30" s="568"/>
      <c r="B30" s="568"/>
      <c r="C30" s="568"/>
      <c r="D30" s="568"/>
      <c r="E30" s="623"/>
      <c r="F30" s="624"/>
      <c r="G30" s="319"/>
      <c r="H30" s="319"/>
    </row>
    <row r="31" spans="1:8" ht="26.25" customHeight="1">
      <c r="A31" s="432" t="s">
        <v>328</v>
      </c>
      <c r="B31" s="432"/>
      <c r="C31" s="432"/>
      <c r="D31" s="432"/>
      <c r="E31" s="572" t="s">
        <v>137</v>
      </c>
      <c r="F31" s="573"/>
      <c r="G31" s="568"/>
      <c r="H31" s="568"/>
    </row>
    <row r="32" spans="1:8" ht="26.25" customHeight="1">
      <c r="A32" s="432" t="s">
        <v>329</v>
      </c>
      <c r="B32" s="432"/>
      <c r="C32" s="432"/>
      <c r="D32" s="432"/>
      <c r="E32" s="505"/>
      <c r="F32" s="506"/>
      <c r="G32" s="568"/>
      <c r="H32" s="568"/>
    </row>
  </sheetData>
  <sheetProtection/>
  <mergeCells count="63">
    <mergeCell ref="G31:H32"/>
    <mergeCell ref="A32:B32"/>
    <mergeCell ref="C32:D32"/>
    <mergeCell ref="A30:B30"/>
    <mergeCell ref="C30:D30"/>
    <mergeCell ref="E30:F30"/>
    <mergeCell ref="A31:B31"/>
    <mergeCell ref="C31:D31"/>
    <mergeCell ref="E31:F32"/>
    <mergeCell ref="B19:D19"/>
    <mergeCell ref="A28:B28"/>
    <mergeCell ref="C28:D28"/>
    <mergeCell ref="E28:F28"/>
    <mergeCell ref="A29:B29"/>
    <mergeCell ref="C29:D29"/>
    <mergeCell ref="E29:F29"/>
    <mergeCell ref="A26:B26"/>
    <mergeCell ref="C26:D26"/>
    <mergeCell ref="E26:F26"/>
    <mergeCell ref="A27:B27"/>
    <mergeCell ref="C27:D27"/>
    <mergeCell ref="E27:F27"/>
    <mergeCell ref="B20:D20"/>
    <mergeCell ref="F20:H20"/>
    <mergeCell ref="A21:A25"/>
    <mergeCell ref="G14:H15"/>
    <mergeCell ref="A15:B15"/>
    <mergeCell ref="C15:D15"/>
    <mergeCell ref="A16:H17"/>
    <mergeCell ref="A18:H18"/>
    <mergeCell ref="B21:H21"/>
    <mergeCell ref="B22:H22"/>
    <mergeCell ref="B23:H23"/>
    <mergeCell ref="B24:H24"/>
    <mergeCell ref="B25:H25"/>
    <mergeCell ref="A11:B11"/>
    <mergeCell ref="C11:D11"/>
    <mergeCell ref="E11:F11"/>
    <mergeCell ref="A12:B12"/>
    <mergeCell ref="C12:D12"/>
    <mergeCell ref="E12:F12"/>
    <mergeCell ref="A13:B13"/>
    <mergeCell ref="C13:D13"/>
    <mergeCell ref="E13:F13"/>
    <mergeCell ref="A14:B14"/>
    <mergeCell ref="C14:D14"/>
    <mergeCell ref="E14:F15"/>
    <mergeCell ref="A1:H1"/>
    <mergeCell ref="B2:D2"/>
    <mergeCell ref="B3:D3"/>
    <mergeCell ref="F3:H3"/>
    <mergeCell ref="A4:A8"/>
    <mergeCell ref="B4:H4"/>
    <mergeCell ref="B5:H5"/>
    <mergeCell ref="B6:H6"/>
    <mergeCell ref="B7:H7"/>
    <mergeCell ref="B8:H8"/>
    <mergeCell ref="A9:B9"/>
    <mergeCell ref="C9:D9"/>
    <mergeCell ref="E9:F9"/>
    <mergeCell ref="A10:B10"/>
    <mergeCell ref="C10:D10"/>
    <mergeCell ref="E10:F10"/>
  </mergeCells>
  <printOptions/>
  <pageMargins left="0.31496062992125984" right="0.31496062992125984" top="0.7480314960629921" bottom="0.7480314960629921" header="0.31496062992125984" footer="0.31496062992125984"/>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Q160"/>
  <sheetViews>
    <sheetView zoomScalePageLayoutView="0" workbookViewId="0" topLeftCell="A1">
      <selection activeCell="B38" sqref="B38"/>
    </sheetView>
  </sheetViews>
  <sheetFormatPr defaultColWidth="11.421875" defaultRowHeight="15"/>
  <cols>
    <col min="1" max="2" width="18.57421875" style="1" customWidth="1"/>
    <col min="3" max="3" width="11.421875" style="1" customWidth="1"/>
    <col min="4" max="8" width="4.28125" style="1" customWidth="1"/>
    <col min="9" max="9" width="3.57421875" style="1" customWidth="1"/>
    <col min="10" max="11" width="18.57421875" style="1" customWidth="1"/>
    <col min="12" max="12" width="11.421875" style="1" customWidth="1"/>
    <col min="13" max="17" width="4.28125" style="1" customWidth="1"/>
  </cols>
  <sheetData>
    <row r="1" spans="1:17" s="10" customFormat="1" ht="18.75" customHeight="1">
      <c r="A1" s="21" t="s">
        <v>16</v>
      </c>
      <c r="B1" s="21" t="s">
        <v>517</v>
      </c>
      <c r="C1" s="503" t="s">
        <v>126</v>
      </c>
      <c r="D1" s="503"/>
      <c r="E1" s="503"/>
      <c r="F1" s="503"/>
      <c r="G1" s="503"/>
      <c r="H1" s="503"/>
      <c r="I1" s="21"/>
      <c r="J1" s="21" t="s">
        <v>312</v>
      </c>
      <c r="K1" s="21" t="s">
        <v>508</v>
      </c>
      <c r="L1" s="356" t="s">
        <v>518</v>
      </c>
      <c r="M1" s="508" t="s">
        <v>519</v>
      </c>
      <c r="N1" s="508"/>
      <c r="O1" s="509"/>
      <c r="P1" s="503">
        <v>2023</v>
      </c>
      <c r="Q1" s="503"/>
    </row>
    <row r="2" spans="1:17" s="9" customFormat="1" ht="26.25">
      <c r="A2" s="315" t="s">
        <v>7</v>
      </c>
      <c r="B2" s="316"/>
      <c r="C2" s="342" t="s">
        <v>128</v>
      </c>
      <c r="D2" s="342"/>
      <c r="E2" s="500"/>
      <c r="F2" s="501"/>
      <c r="G2" s="501"/>
      <c r="H2" s="502"/>
      <c r="I2" s="343"/>
      <c r="J2" s="315" t="s">
        <v>7</v>
      </c>
      <c r="K2" s="316">
        <v>45255</v>
      </c>
      <c r="L2" s="342" t="s">
        <v>128</v>
      </c>
      <c r="M2" s="342" t="s">
        <v>520</v>
      </c>
      <c r="N2" s="511" t="s">
        <v>343</v>
      </c>
      <c r="O2" s="512"/>
      <c r="P2" s="512"/>
      <c r="Q2" s="513"/>
    </row>
    <row r="3" spans="1:17" s="9" customFormat="1" ht="27.75">
      <c r="A3" s="6" t="s">
        <v>0</v>
      </c>
      <c r="B3" s="6" t="s">
        <v>1</v>
      </c>
      <c r="C3" s="6" t="s">
        <v>227</v>
      </c>
      <c r="D3" s="22" t="s">
        <v>3</v>
      </c>
      <c r="E3" s="22" t="s">
        <v>4</v>
      </c>
      <c r="F3" s="22" t="s">
        <v>8</v>
      </c>
      <c r="G3" s="22" t="s">
        <v>5</v>
      </c>
      <c r="H3" s="22" t="s">
        <v>6</v>
      </c>
      <c r="I3" s="22"/>
      <c r="J3" s="6" t="s">
        <v>0</v>
      </c>
      <c r="K3" s="6" t="s">
        <v>1</v>
      </c>
      <c r="L3" s="36" t="s">
        <v>17</v>
      </c>
      <c r="M3" s="22" t="s">
        <v>3</v>
      </c>
      <c r="N3" s="22" t="s">
        <v>4</v>
      </c>
      <c r="O3" s="22" t="s">
        <v>8</v>
      </c>
      <c r="P3" s="22" t="s">
        <v>5</v>
      </c>
      <c r="Q3" s="22" t="s">
        <v>6</v>
      </c>
    </row>
    <row r="4" spans="1:17" s="9" customFormat="1" ht="18.75" customHeight="1">
      <c r="A4" s="249"/>
      <c r="B4" s="249"/>
      <c r="C4" s="293"/>
      <c r="D4" s="294"/>
      <c r="E4" s="12"/>
      <c r="F4" s="12"/>
      <c r="G4" s="12"/>
      <c r="H4" s="12"/>
      <c r="I4" s="12">
        <v>1</v>
      </c>
      <c r="J4" s="372" t="s">
        <v>350</v>
      </c>
      <c r="K4" s="373" t="s">
        <v>348</v>
      </c>
      <c r="L4" s="374" t="s">
        <v>300</v>
      </c>
      <c r="M4" s="375" t="s">
        <v>38</v>
      </c>
      <c r="N4" s="12"/>
      <c r="O4" s="12">
        <v>1</v>
      </c>
      <c r="P4" s="12"/>
      <c r="Q4" s="12"/>
    </row>
    <row r="5" spans="1:17" s="15" customFormat="1" ht="18.75" customHeight="1">
      <c r="A5" s="249"/>
      <c r="B5" s="249"/>
      <c r="C5" s="293"/>
      <c r="D5" s="294"/>
      <c r="E5" s="12"/>
      <c r="F5" s="12"/>
      <c r="G5" s="12"/>
      <c r="H5" s="12"/>
      <c r="I5" s="12">
        <v>2</v>
      </c>
      <c r="J5" s="373" t="s">
        <v>362</v>
      </c>
      <c r="K5" s="373" t="s">
        <v>363</v>
      </c>
      <c r="L5" s="374" t="s">
        <v>300</v>
      </c>
      <c r="M5" s="373" t="s">
        <v>39</v>
      </c>
      <c r="N5" s="12">
        <v>1</v>
      </c>
      <c r="O5" s="12"/>
      <c r="P5" s="12"/>
      <c r="Q5" s="12"/>
    </row>
    <row r="6" spans="1:17" ht="17.25" customHeight="1">
      <c r="A6" s="271"/>
      <c r="B6" s="269"/>
      <c r="C6" s="253"/>
      <c r="D6" s="254"/>
      <c r="E6" s="12"/>
      <c r="F6" s="174"/>
      <c r="G6" s="106"/>
      <c r="H6" s="106"/>
      <c r="I6" s="81">
        <v>3</v>
      </c>
      <c r="J6" s="373" t="s">
        <v>458</v>
      </c>
      <c r="K6" s="373" t="s">
        <v>446</v>
      </c>
      <c r="L6" s="374" t="s">
        <v>300</v>
      </c>
      <c r="M6" s="373" t="s">
        <v>35</v>
      </c>
      <c r="N6" s="159">
        <v>1</v>
      </c>
      <c r="O6" s="12"/>
      <c r="P6" s="176"/>
      <c r="Q6" s="176"/>
    </row>
    <row r="7" spans="1:17" ht="17.25" customHeight="1">
      <c r="A7" s="271"/>
      <c r="B7" s="269"/>
      <c r="C7" s="253"/>
      <c r="D7" s="254"/>
      <c r="E7" s="175"/>
      <c r="F7" s="79"/>
      <c r="G7" s="106"/>
      <c r="H7" s="106"/>
      <c r="I7" s="81">
        <v>4</v>
      </c>
      <c r="J7" s="373" t="s">
        <v>351</v>
      </c>
      <c r="K7" s="373" t="s">
        <v>446</v>
      </c>
      <c r="L7" s="374" t="s">
        <v>300</v>
      </c>
      <c r="M7" s="373" t="s">
        <v>36</v>
      </c>
      <c r="N7" s="12">
        <v>1</v>
      </c>
      <c r="O7" s="12"/>
      <c r="P7" s="176"/>
      <c r="Q7" s="176"/>
    </row>
    <row r="8" spans="1:17" ht="18.75" customHeight="1">
      <c r="A8" s="386"/>
      <c r="B8" s="248"/>
      <c r="C8" s="247"/>
      <c r="D8" s="248"/>
      <c r="E8" s="12"/>
      <c r="F8" s="12"/>
      <c r="G8" s="12"/>
      <c r="H8" s="12"/>
      <c r="I8" s="12">
        <v>5</v>
      </c>
      <c r="J8" s="379" t="s">
        <v>394</v>
      </c>
      <c r="K8" s="380" t="s">
        <v>395</v>
      </c>
      <c r="L8" s="381" t="s">
        <v>334</v>
      </c>
      <c r="M8" s="375" t="s">
        <v>35</v>
      </c>
      <c r="N8" s="12">
        <v>1</v>
      </c>
      <c r="O8" s="12"/>
      <c r="P8" s="12"/>
      <c r="Q8" s="12"/>
    </row>
    <row r="9" spans="1:17" ht="18.75" customHeight="1">
      <c r="A9" s="386"/>
      <c r="B9" s="248"/>
      <c r="C9" s="247"/>
      <c r="D9" s="248"/>
      <c r="E9" s="12"/>
      <c r="F9" s="12"/>
      <c r="G9" s="12"/>
      <c r="H9" s="12"/>
      <c r="I9" s="12">
        <v>6</v>
      </c>
      <c r="J9" s="372" t="s">
        <v>403</v>
      </c>
      <c r="K9" s="373" t="s">
        <v>404</v>
      </c>
      <c r="L9" s="374" t="s">
        <v>405</v>
      </c>
      <c r="M9" s="373" t="s">
        <v>42</v>
      </c>
      <c r="N9" s="12"/>
      <c r="O9" s="12">
        <v>1</v>
      </c>
      <c r="P9" s="12"/>
      <c r="Q9" s="12"/>
    </row>
    <row r="10" spans="1:17" ht="18.75" customHeight="1">
      <c r="A10" s="386"/>
      <c r="B10" s="248"/>
      <c r="C10" s="247"/>
      <c r="D10" s="248"/>
      <c r="E10" s="12"/>
      <c r="F10" s="12"/>
      <c r="G10" s="12"/>
      <c r="H10" s="12"/>
      <c r="I10" s="12">
        <v>7</v>
      </c>
      <c r="J10" s="255" t="s">
        <v>535</v>
      </c>
      <c r="K10" s="256" t="s">
        <v>536</v>
      </c>
      <c r="L10" s="257" t="str">
        <f>'[1]1er crit. EdT'!$K$4</f>
        <v>162</v>
      </c>
      <c r="M10" s="258" t="s">
        <v>35</v>
      </c>
      <c r="N10" s="12">
        <v>1</v>
      </c>
      <c r="O10" s="12"/>
      <c r="P10" s="12"/>
      <c r="Q10" s="12"/>
    </row>
    <row r="11" spans="1:17" ht="18.75" customHeight="1">
      <c r="A11" s="386"/>
      <c r="B11" s="248"/>
      <c r="C11" s="247"/>
      <c r="D11" s="248"/>
      <c r="E11" s="12"/>
      <c r="F11" s="12"/>
      <c r="G11" s="12"/>
      <c r="H11" s="12"/>
      <c r="I11" s="12">
        <v>8</v>
      </c>
      <c r="J11" s="256" t="s">
        <v>537</v>
      </c>
      <c r="K11" s="256" t="s">
        <v>538</v>
      </c>
      <c r="L11" s="257" t="str">
        <f>'[1]1er crit. EdT'!$K$4</f>
        <v>162</v>
      </c>
      <c r="M11" s="258" t="s">
        <v>35</v>
      </c>
      <c r="N11" s="12">
        <v>1</v>
      </c>
      <c r="O11" s="12"/>
      <c r="P11" s="12"/>
      <c r="Q11" s="12"/>
    </row>
    <row r="12" spans="1:17" ht="18.75" customHeight="1">
      <c r="A12" s="358"/>
      <c r="B12" s="358"/>
      <c r="C12" s="359"/>
      <c r="D12" s="358"/>
      <c r="E12" s="12"/>
      <c r="F12" s="12"/>
      <c r="G12" s="12"/>
      <c r="H12" s="12"/>
      <c r="I12" s="12">
        <v>9</v>
      </c>
      <c r="J12" s="224" t="s">
        <v>387</v>
      </c>
      <c r="K12" s="225" t="s">
        <v>415</v>
      </c>
      <c r="L12" s="226" t="s">
        <v>295</v>
      </c>
      <c r="M12" s="225" t="s">
        <v>39</v>
      </c>
      <c r="N12" s="12">
        <v>1</v>
      </c>
      <c r="O12" s="12"/>
      <c r="P12" s="12"/>
      <c r="Q12" s="12"/>
    </row>
    <row r="13" spans="1:17" ht="18.75" customHeight="1">
      <c r="A13" s="364"/>
      <c r="B13" s="358"/>
      <c r="C13" s="359"/>
      <c r="D13" s="358"/>
      <c r="E13" s="12"/>
      <c r="F13" s="12"/>
      <c r="G13" s="12"/>
      <c r="H13" s="12"/>
      <c r="I13" s="12">
        <v>10</v>
      </c>
      <c r="J13" s="225" t="s">
        <v>388</v>
      </c>
      <c r="K13" s="225" t="s">
        <v>420</v>
      </c>
      <c r="L13" s="226" t="s">
        <v>295</v>
      </c>
      <c r="M13" s="225" t="s">
        <v>42</v>
      </c>
      <c r="N13" s="159"/>
      <c r="O13" s="159">
        <v>1</v>
      </c>
      <c r="P13" s="12"/>
      <c r="Q13" s="12"/>
    </row>
    <row r="14" spans="1:17" ht="18.75" customHeight="1">
      <c r="A14" s="364"/>
      <c r="B14" s="358"/>
      <c r="C14" s="359"/>
      <c r="D14" s="358"/>
      <c r="E14" s="12"/>
      <c r="F14" s="12"/>
      <c r="G14" s="12"/>
      <c r="H14" s="12"/>
      <c r="I14" s="12">
        <v>11</v>
      </c>
      <c r="J14" s="255" t="s">
        <v>531</v>
      </c>
      <c r="K14" s="256" t="s">
        <v>532</v>
      </c>
      <c r="L14" s="257" t="s">
        <v>344</v>
      </c>
      <c r="M14" s="258" t="s">
        <v>38</v>
      </c>
      <c r="N14" s="159"/>
      <c r="O14" s="159">
        <v>1</v>
      </c>
      <c r="P14" s="12"/>
      <c r="Q14" s="12"/>
    </row>
    <row r="15" spans="1:17" ht="18.75" customHeight="1">
      <c r="A15" s="169"/>
      <c r="B15" s="170"/>
      <c r="C15" s="387"/>
      <c r="D15" s="172"/>
      <c r="E15" s="12"/>
      <c r="F15" s="12"/>
      <c r="G15" s="12"/>
      <c r="H15" s="12"/>
      <c r="I15" s="12">
        <v>12</v>
      </c>
      <c r="J15" s="255" t="s">
        <v>529</v>
      </c>
      <c r="K15" s="256" t="s">
        <v>530</v>
      </c>
      <c r="L15" s="257" t="s">
        <v>344</v>
      </c>
      <c r="M15" s="258" t="s">
        <v>36</v>
      </c>
      <c r="N15" s="159">
        <v>1</v>
      </c>
      <c r="O15" s="159"/>
      <c r="P15" s="12"/>
      <c r="Q15" s="12"/>
    </row>
    <row r="16" spans="1:17" ht="18.75" customHeight="1">
      <c r="A16" s="388"/>
      <c r="B16" s="389"/>
      <c r="C16" s="80"/>
      <c r="D16" s="81"/>
      <c r="E16" s="12"/>
      <c r="F16" s="12"/>
      <c r="G16" s="12"/>
      <c r="H16" s="12"/>
      <c r="I16" s="12">
        <v>13</v>
      </c>
      <c r="J16" s="255" t="s">
        <v>495</v>
      </c>
      <c r="K16" s="256" t="s">
        <v>496</v>
      </c>
      <c r="L16" s="257" t="s">
        <v>344</v>
      </c>
      <c r="M16" s="258" t="s">
        <v>42</v>
      </c>
      <c r="N16" s="159"/>
      <c r="O16" s="159">
        <v>1</v>
      </c>
      <c r="P16" s="159"/>
      <c r="Q16" s="159"/>
    </row>
    <row r="17" spans="1:17" ht="18.75" customHeight="1">
      <c r="A17" s="169"/>
      <c r="B17" s="170"/>
      <c r="C17" s="171"/>
      <c r="D17" s="172"/>
      <c r="E17" s="12"/>
      <c r="F17" s="12"/>
      <c r="G17" s="12"/>
      <c r="H17" s="12"/>
      <c r="I17" s="12">
        <v>14</v>
      </c>
      <c r="J17" s="255" t="s">
        <v>523</v>
      </c>
      <c r="K17" s="256" t="s">
        <v>524</v>
      </c>
      <c r="L17" s="257" t="s">
        <v>344</v>
      </c>
      <c r="M17" s="258" t="s">
        <v>36</v>
      </c>
      <c r="N17" s="12">
        <v>1</v>
      </c>
      <c r="O17" s="12"/>
      <c r="P17" s="159"/>
      <c r="Q17" s="159"/>
    </row>
    <row r="18" spans="1:17" ht="18.75" customHeight="1">
      <c r="A18" s="170"/>
      <c r="B18" s="170"/>
      <c r="C18" s="171"/>
      <c r="D18" s="172"/>
      <c r="E18" s="12"/>
      <c r="F18" s="12"/>
      <c r="G18" s="12"/>
      <c r="H18" s="12"/>
      <c r="I18" s="12">
        <v>15</v>
      </c>
      <c r="J18" s="255" t="s">
        <v>498</v>
      </c>
      <c r="K18" s="256" t="s">
        <v>499</v>
      </c>
      <c r="L18" s="257" t="s">
        <v>344</v>
      </c>
      <c r="M18" s="258" t="s">
        <v>35</v>
      </c>
      <c r="N18" s="12">
        <v>1</v>
      </c>
      <c r="O18" s="12"/>
      <c r="P18" s="159"/>
      <c r="Q18" s="159"/>
    </row>
    <row r="19" spans="1:17" ht="18.75" customHeight="1">
      <c r="A19" s="170"/>
      <c r="B19" s="170"/>
      <c r="C19" s="171"/>
      <c r="D19" s="172"/>
      <c r="E19" s="12"/>
      <c r="F19" s="12"/>
      <c r="G19" s="12"/>
      <c r="H19" s="12"/>
      <c r="I19" s="12">
        <v>16</v>
      </c>
      <c r="J19" s="255" t="s">
        <v>528</v>
      </c>
      <c r="K19" s="256" t="s">
        <v>282</v>
      </c>
      <c r="L19" s="257" t="s">
        <v>344</v>
      </c>
      <c r="M19" s="258" t="s">
        <v>38</v>
      </c>
      <c r="N19" s="12"/>
      <c r="O19" s="12">
        <v>1</v>
      </c>
      <c r="P19" s="159"/>
      <c r="Q19" s="159"/>
    </row>
    <row r="20" spans="1:17" ht="18.75" customHeight="1">
      <c r="A20" s="169"/>
      <c r="B20" s="170"/>
      <c r="C20" s="171"/>
      <c r="D20" s="172"/>
      <c r="E20" s="12"/>
      <c r="F20" s="12"/>
      <c r="G20" s="12"/>
      <c r="H20" s="12"/>
      <c r="I20" s="12">
        <v>17</v>
      </c>
      <c r="J20" s="255" t="s">
        <v>380</v>
      </c>
      <c r="K20" s="256" t="s">
        <v>381</v>
      </c>
      <c r="L20" s="257" t="s">
        <v>344</v>
      </c>
      <c r="M20" s="258" t="s">
        <v>42</v>
      </c>
      <c r="N20" s="12"/>
      <c r="O20" s="12">
        <v>1</v>
      </c>
      <c r="P20" s="159"/>
      <c r="Q20" s="159"/>
    </row>
    <row r="21" spans="1:17" ht="18.75" customHeight="1">
      <c r="A21" s="78"/>
      <c r="B21" s="79"/>
      <c r="C21" s="80"/>
      <c r="D21" s="81"/>
      <c r="E21" s="12"/>
      <c r="F21" s="12"/>
      <c r="G21" s="12"/>
      <c r="H21" s="12"/>
      <c r="I21" s="12">
        <v>18</v>
      </c>
      <c r="J21" s="271"/>
      <c r="K21" s="269"/>
      <c r="L21" s="253"/>
      <c r="M21" s="254"/>
      <c r="N21" s="12"/>
      <c r="O21" s="12"/>
      <c r="P21" s="12"/>
      <c r="Q21" s="12"/>
    </row>
    <row r="22" spans="1:17" ht="18.75" customHeight="1">
      <c r="A22" s="386"/>
      <c r="B22" s="248"/>
      <c r="C22" s="247"/>
      <c r="D22" s="248"/>
      <c r="E22" s="184"/>
      <c r="F22" s="184"/>
      <c r="G22" s="184"/>
      <c r="H22" s="184"/>
      <c r="I22" s="184">
        <v>19</v>
      </c>
      <c r="J22" s="357"/>
      <c r="K22" s="358"/>
      <c r="L22" s="359"/>
      <c r="M22" s="358"/>
      <c r="N22" s="12"/>
      <c r="O22" s="184"/>
      <c r="P22" s="184"/>
      <c r="Q22" s="184"/>
    </row>
    <row r="23" spans="1:17" ht="18.75" customHeight="1">
      <c r="A23" s="246"/>
      <c r="B23" s="249"/>
      <c r="C23" s="247"/>
      <c r="D23" s="248"/>
      <c r="E23" s="12"/>
      <c r="F23" s="12"/>
      <c r="G23" s="12"/>
      <c r="H23" s="12"/>
      <c r="I23" s="12">
        <v>20</v>
      </c>
      <c r="J23" s="246"/>
      <c r="K23" s="248"/>
      <c r="L23" s="247"/>
      <c r="M23" s="248"/>
      <c r="N23" s="12"/>
      <c r="O23" s="12"/>
      <c r="P23" s="12"/>
      <c r="Q23" s="12"/>
    </row>
    <row r="24" spans="1:17" ht="18.75" customHeight="1">
      <c r="A24" s="246"/>
      <c r="B24" s="249"/>
      <c r="C24" s="247"/>
      <c r="D24" s="248"/>
      <c r="E24" s="12"/>
      <c r="F24" s="12"/>
      <c r="G24" s="12"/>
      <c r="H24" s="12"/>
      <c r="I24" s="12">
        <v>21</v>
      </c>
      <c r="J24" s="246"/>
      <c r="K24" s="248"/>
      <c r="L24" s="247"/>
      <c r="M24" s="395"/>
      <c r="N24" s="185"/>
      <c r="O24" s="185"/>
      <c r="P24" s="185"/>
      <c r="Q24" s="185"/>
    </row>
    <row r="25" spans="1:17" ht="18.75" customHeight="1">
      <c r="A25" s="246"/>
      <c r="B25" s="249"/>
      <c r="C25" s="247"/>
      <c r="D25" s="248"/>
      <c r="E25" s="12"/>
      <c r="F25" s="12"/>
      <c r="G25" s="12"/>
      <c r="H25" s="12"/>
      <c r="I25" s="12">
        <v>22</v>
      </c>
      <c r="J25" s="246"/>
      <c r="K25" s="248"/>
      <c r="L25" s="247"/>
      <c r="M25" s="395"/>
      <c r="N25" s="185"/>
      <c r="O25" s="185"/>
      <c r="P25" s="185"/>
      <c r="Q25" s="185"/>
    </row>
    <row r="26" spans="1:17" ht="18.75" customHeight="1">
      <c r="A26" s="246"/>
      <c r="B26" s="249"/>
      <c r="C26" s="247"/>
      <c r="D26" s="248"/>
      <c r="E26" s="12"/>
      <c r="F26" s="12"/>
      <c r="G26" s="12"/>
      <c r="H26" s="12"/>
      <c r="I26" s="12">
        <v>23</v>
      </c>
      <c r="J26" s="246"/>
      <c r="K26" s="248"/>
      <c r="L26" s="247"/>
      <c r="M26" s="395"/>
      <c r="N26" s="185"/>
      <c r="O26" s="185"/>
      <c r="P26" s="185"/>
      <c r="Q26" s="185"/>
    </row>
    <row r="27" spans="1:17" ht="18.75" customHeight="1">
      <c r="A27" s="246"/>
      <c r="B27" s="249"/>
      <c r="C27" s="247"/>
      <c r="D27" s="248"/>
      <c r="E27" s="12"/>
      <c r="F27" s="12"/>
      <c r="G27" s="12"/>
      <c r="H27" s="12"/>
      <c r="I27" s="12">
        <v>24</v>
      </c>
      <c r="J27" s="246"/>
      <c r="K27" s="248"/>
      <c r="L27" s="247"/>
      <c r="M27" s="395"/>
      <c r="N27" s="185"/>
      <c r="O27" s="185"/>
      <c r="P27" s="185"/>
      <c r="Q27" s="185"/>
    </row>
    <row r="28" spans="1:17" ht="18.75" customHeight="1">
      <c r="A28" s="246"/>
      <c r="B28" s="249"/>
      <c r="C28" s="247"/>
      <c r="D28" s="248"/>
      <c r="E28" s="12"/>
      <c r="F28" s="12"/>
      <c r="G28" s="12"/>
      <c r="H28" s="12"/>
      <c r="I28" s="12">
        <v>25</v>
      </c>
      <c r="J28" s="246"/>
      <c r="K28" s="248"/>
      <c r="L28" s="247"/>
      <c r="M28" s="395"/>
      <c r="N28" s="185"/>
      <c r="O28" s="185"/>
      <c r="P28" s="185"/>
      <c r="Q28" s="185"/>
    </row>
    <row r="29" spans="1:17" ht="18.75" customHeight="1">
      <c r="A29" s="246"/>
      <c r="B29" s="249"/>
      <c r="C29" s="247"/>
      <c r="D29" s="248"/>
      <c r="E29" s="12"/>
      <c r="F29" s="12"/>
      <c r="G29" s="12"/>
      <c r="H29" s="12"/>
      <c r="I29" s="12">
        <v>26</v>
      </c>
      <c r="J29" s="263" t="s">
        <v>527</v>
      </c>
      <c r="K29" s="264" t="s">
        <v>484</v>
      </c>
      <c r="L29" s="251" t="s">
        <v>344</v>
      </c>
      <c r="M29" s="252" t="s">
        <v>38</v>
      </c>
      <c r="N29" s="185"/>
      <c r="O29" s="185"/>
      <c r="P29" s="185"/>
      <c r="Q29" s="185">
        <v>1</v>
      </c>
    </row>
    <row r="30" spans="1:17" ht="18.75" customHeight="1">
      <c r="A30" s="246"/>
      <c r="B30" s="249"/>
      <c r="C30" s="247"/>
      <c r="D30" s="248"/>
      <c r="E30" s="12"/>
      <c r="F30" s="12"/>
      <c r="G30" s="12"/>
      <c r="H30" s="12"/>
      <c r="I30" s="12">
        <v>27</v>
      </c>
      <c r="J30" s="263" t="s">
        <v>225</v>
      </c>
      <c r="K30" s="264" t="s">
        <v>451</v>
      </c>
      <c r="L30" s="251" t="s">
        <v>411</v>
      </c>
      <c r="M30" s="252" t="s">
        <v>36</v>
      </c>
      <c r="N30" s="185"/>
      <c r="O30" s="185"/>
      <c r="P30" s="185">
        <v>1</v>
      </c>
      <c r="Q30" s="185"/>
    </row>
    <row r="31" spans="1:17" ht="18.75" customHeight="1">
      <c r="A31" s="246"/>
      <c r="B31" s="249"/>
      <c r="C31" s="247"/>
      <c r="D31" s="248"/>
      <c r="E31" s="12"/>
      <c r="F31" s="12"/>
      <c r="G31" s="12"/>
      <c r="H31" s="12"/>
      <c r="I31" s="12">
        <v>28</v>
      </c>
      <c r="J31" s="263" t="s">
        <v>382</v>
      </c>
      <c r="K31" s="264" t="s">
        <v>383</v>
      </c>
      <c r="L31" s="251" t="str">
        <f>'[3]1er crit.10m'!$K$4</f>
        <v>287</v>
      </c>
      <c r="M31" s="252" t="s">
        <v>42</v>
      </c>
      <c r="N31" s="185"/>
      <c r="O31" s="185"/>
      <c r="P31" s="185"/>
      <c r="Q31" s="185">
        <v>1</v>
      </c>
    </row>
    <row r="32" spans="1:17" ht="18.75" customHeight="1">
      <c r="A32" s="246"/>
      <c r="B32" s="249"/>
      <c r="C32" s="247"/>
      <c r="D32" s="248"/>
      <c r="E32" s="12"/>
      <c r="F32" s="12"/>
      <c r="G32" s="12"/>
      <c r="H32" s="12"/>
      <c r="I32" s="12">
        <v>29</v>
      </c>
      <c r="J32" s="263" t="s">
        <v>495</v>
      </c>
      <c r="K32" s="264" t="s">
        <v>497</v>
      </c>
      <c r="L32" s="251" t="s">
        <v>344</v>
      </c>
      <c r="M32" s="252" t="s">
        <v>36</v>
      </c>
      <c r="N32" s="185"/>
      <c r="O32" s="185"/>
      <c r="P32" s="185">
        <v>1</v>
      </c>
      <c r="Q32" s="185"/>
    </row>
    <row r="33" spans="1:17" ht="18.75" customHeight="1">
      <c r="A33" s="246"/>
      <c r="B33" s="249"/>
      <c r="C33" s="247"/>
      <c r="D33" s="248"/>
      <c r="E33" s="12"/>
      <c r="F33" s="12"/>
      <c r="G33" s="12"/>
      <c r="H33" s="12"/>
      <c r="I33" s="12">
        <v>30</v>
      </c>
      <c r="J33" s="371" t="s">
        <v>351</v>
      </c>
      <c r="K33" s="377" t="s">
        <v>331</v>
      </c>
      <c r="L33" s="378" t="s">
        <v>300</v>
      </c>
      <c r="M33" s="377" t="s">
        <v>38</v>
      </c>
      <c r="N33" s="185"/>
      <c r="O33" s="185"/>
      <c r="P33" s="185"/>
      <c r="Q33" s="185">
        <v>1</v>
      </c>
    </row>
    <row r="34" spans="1:17" ht="26.25" customHeight="1">
      <c r="A34" s="496" t="s">
        <v>138</v>
      </c>
      <c r="B34" s="497"/>
      <c r="C34" s="504"/>
      <c r="D34" s="30">
        <f>SUM(E34:H34)</f>
        <v>0</v>
      </c>
      <c r="E34" s="30">
        <f>SUM(E4:E23)</f>
        <v>0</v>
      </c>
      <c r="F34" s="30">
        <f>SUM(F4:F23)</f>
        <v>0</v>
      </c>
      <c r="G34" s="30">
        <f>SUM(G4:G23)</f>
        <v>0</v>
      </c>
      <c r="H34" s="30">
        <f>SUM(H4:H23)</f>
        <v>0</v>
      </c>
      <c r="I34" s="30"/>
      <c r="J34" s="496" t="s">
        <v>138</v>
      </c>
      <c r="K34" s="497"/>
      <c r="L34" s="497"/>
      <c r="M34" s="30">
        <f>SUM(N34:Q34)</f>
        <v>22</v>
      </c>
      <c r="N34" s="30">
        <f>SUM(N4:N33)</f>
        <v>10</v>
      </c>
      <c r="O34" s="30">
        <f>SUM(O4:O33)</f>
        <v>7</v>
      </c>
      <c r="P34" s="30">
        <f>SUM(P4:P33)</f>
        <v>2</v>
      </c>
      <c r="Q34" s="30">
        <f>SUM(Q4:Q33)</f>
        <v>3</v>
      </c>
    </row>
    <row r="35" spans="1:17" s="10" customFormat="1" ht="18.75" customHeight="1">
      <c r="A35" s="21" t="s">
        <v>16</v>
      </c>
      <c r="B35" s="21" t="s">
        <v>517</v>
      </c>
      <c r="C35" s="503" t="s">
        <v>126</v>
      </c>
      <c r="D35" s="503"/>
      <c r="E35" s="503"/>
      <c r="F35" s="503"/>
      <c r="G35" s="503"/>
      <c r="H35" s="503"/>
      <c r="I35" s="21"/>
      <c r="J35" s="21" t="s">
        <v>312</v>
      </c>
      <c r="K35" s="21" t="s">
        <v>508</v>
      </c>
      <c r="L35" s="401" t="s">
        <v>518</v>
      </c>
      <c r="M35" s="508" t="s">
        <v>519</v>
      </c>
      <c r="N35" s="508"/>
      <c r="O35" s="509"/>
      <c r="P35" s="503">
        <v>2023</v>
      </c>
      <c r="Q35" s="503"/>
    </row>
    <row r="36" spans="1:17" s="9" customFormat="1" ht="26.25">
      <c r="A36" s="315" t="s">
        <v>7</v>
      </c>
      <c r="B36" s="316"/>
      <c r="C36" s="342" t="s">
        <v>128</v>
      </c>
      <c r="D36" s="342" t="s">
        <v>314</v>
      </c>
      <c r="E36" s="500"/>
      <c r="F36" s="501"/>
      <c r="G36" s="501"/>
      <c r="H36" s="502"/>
      <c r="I36" s="343"/>
      <c r="J36" s="315" t="s">
        <v>7</v>
      </c>
      <c r="K36" s="316">
        <v>45255</v>
      </c>
      <c r="L36" s="342" t="s">
        <v>128</v>
      </c>
      <c r="M36" s="342" t="s">
        <v>129</v>
      </c>
      <c r="N36" s="511" t="s">
        <v>562</v>
      </c>
      <c r="O36" s="512"/>
      <c r="P36" s="512"/>
      <c r="Q36" s="513"/>
    </row>
    <row r="37" spans="1:17" s="9" customFormat="1" ht="27.75">
      <c r="A37" s="6" t="s">
        <v>0</v>
      </c>
      <c r="B37" s="6" t="s">
        <v>1</v>
      </c>
      <c r="C37" s="6" t="s">
        <v>227</v>
      </c>
      <c r="D37" s="22" t="s">
        <v>3</v>
      </c>
      <c r="E37" s="22" t="s">
        <v>4</v>
      </c>
      <c r="F37" s="22" t="s">
        <v>8</v>
      </c>
      <c r="G37" s="22" t="s">
        <v>5</v>
      </c>
      <c r="H37" s="22" t="s">
        <v>6</v>
      </c>
      <c r="I37" s="22"/>
      <c r="J37" s="6" t="s">
        <v>0</v>
      </c>
      <c r="K37" s="6" t="s">
        <v>1</v>
      </c>
      <c r="L37" s="36" t="s">
        <v>17</v>
      </c>
      <c r="M37" s="22" t="s">
        <v>3</v>
      </c>
      <c r="N37" s="22" t="s">
        <v>4</v>
      </c>
      <c r="O37" s="22" t="s">
        <v>8</v>
      </c>
      <c r="P37" s="22" t="s">
        <v>5</v>
      </c>
      <c r="Q37" s="22" t="s">
        <v>6</v>
      </c>
    </row>
    <row r="38" spans="1:17" ht="18.75" customHeight="1">
      <c r="A38" s="269"/>
      <c r="B38" s="269"/>
      <c r="C38" s="253"/>
      <c r="D38" s="254"/>
      <c r="E38" s="12"/>
      <c r="F38" s="12"/>
      <c r="G38" s="12"/>
      <c r="H38" s="12"/>
      <c r="I38" s="12">
        <v>1</v>
      </c>
      <c r="J38" s="292" t="s">
        <v>387</v>
      </c>
      <c r="K38" s="292" t="s">
        <v>430</v>
      </c>
      <c r="L38" s="293" t="s">
        <v>233</v>
      </c>
      <c r="M38" s="294" t="s">
        <v>58</v>
      </c>
      <c r="N38" s="12">
        <v>1</v>
      </c>
      <c r="O38" s="12"/>
      <c r="P38" s="12"/>
      <c r="Q38" s="12"/>
    </row>
    <row r="39" spans="1:17" ht="18.75" customHeight="1">
      <c r="A39" s="269"/>
      <c r="B39" s="269"/>
      <c r="C39" s="253"/>
      <c r="D39" s="254"/>
      <c r="E39" s="12"/>
      <c r="F39" s="12"/>
      <c r="G39" s="12"/>
      <c r="H39" s="12"/>
      <c r="I39" s="12">
        <v>2</v>
      </c>
      <c r="J39" s="292" t="s">
        <v>510</v>
      </c>
      <c r="K39" s="292" t="s">
        <v>511</v>
      </c>
      <c r="L39" s="293" t="s">
        <v>233</v>
      </c>
      <c r="M39" s="294" t="s">
        <v>58</v>
      </c>
      <c r="N39" s="12">
        <v>1</v>
      </c>
      <c r="O39" s="12"/>
      <c r="P39" s="12"/>
      <c r="Q39" s="12"/>
    </row>
    <row r="40" spans="1:17" ht="18.75" customHeight="1">
      <c r="A40" s="386"/>
      <c r="B40" s="248"/>
      <c r="C40" s="247"/>
      <c r="D40" s="254"/>
      <c r="E40" s="12"/>
      <c r="F40" s="12"/>
      <c r="G40" s="12"/>
      <c r="H40" s="12"/>
      <c r="I40" s="12">
        <v>3</v>
      </c>
      <c r="J40" s="292" t="s">
        <v>365</v>
      </c>
      <c r="K40" s="292" t="s">
        <v>512</v>
      </c>
      <c r="L40" s="293" t="s">
        <v>233</v>
      </c>
      <c r="M40" s="294" t="s">
        <v>36</v>
      </c>
      <c r="N40" s="12">
        <v>1</v>
      </c>
      <c r="O40" s="12"/>
      <c r="P40" s="12"/>
      <c r="Q40" s="12"/>
    </row>
    <row r="41" spans="1:17" ht="18.75" customHeight="1">
      <c r="A41" s="248"/>
      <c r="B41" s="248"/>
      <c r="C41" s="247"/>
      <c r="D41" s="248"/>
      <c r="E41" s="12"/>
      <c r="F41" s="12"/>
      <c r="G41" s="12"/>
      <c r="H41" s="12"/>
      <c r="I41" s="12">
        <v>4</v>
      </c>
      <c r="J41" s="292" t="s">
        <v>301</v>
      </c>
      <c r="K41" s="292" t="s">
        <v>377</v>
      </c>
      <c r="L41" s="293" t="s">
        <v>233</v>
      </c>
      <c r="M41" s="294" t="s">
        <v>35</v>
      </c>
      <c r="N41" s="12">
        <v>1</v>
      </c>
      <c r="O41" s="12"/>
      <c r="P41" s="12"/>
      <c r="Q41" s="12"/>
    </row>
    <row r="42" spans="1:17" ht="18.75" customHeight="1">
      <c r="A42" s="297"/>
      <c r="B42" s="297"/>
      <c r="C42" s="293"/>
      <c r="D42" s="294"/>
      <c r="E42" s="12"/>
      <c r="F42" s="12"/>
      <c r="G42" s="12"/>
      <c r="H42" s="12"/>
      <c r="I42" s="12">
        <v>5</v>
      </c>
      <c r="J42" s="292" t="s">
        <v>365</v>
      </c>
      <c r="K42" s="292" t="s">
        <v>348</v>
      </c>
      <c r="L42" s="293" t="s">
        <v>233</v>
      </c>
      <c r="M42" s="294" t="s">
        <v>35</v>
      </c>
      <c r="N42" s="12">
        <v>1</v>
      </c>
      <c r="O42" s="12"/>
      <c r="P42" s="12"/>
      <c r="Q42" s="12"/>
    </row>
    <row r="43" spans="1:17" ht="18.75" customHeight="1">
      <c r="A43" s="249"/>
      <c r="B43" s="249"/>
      <c r="C43" s="293"/>
      <c r="D43" s="294"/>
      <c r="E43" s="12"/>
      <c r="F43" s="12"/>
      <c r="G43" s="12"/>
      <c r="H43" s="12"/>
      <c r="I43" s="12">
        <v>6</v>
      </c>
      <c r="J43" s="292" t="s">
        <v>433</v>
      </c>
      <c r="K43" s="292" t="s">
        <v>434</v>
      </c>
      <c r="L43" s="293" t="s">
        <v>233</v>
      </c>
      <c r="M43" s="294" t="s">
        <v>35</v>
      </c>
      <c r="N43" s="12">
        <v>1</v>
      </c>
      <c r="O43" s="12"/>
      <c r="P43" s="12"/>
      <c r="Q43" s="12"/>
    </row>
    <row r="44" spans="1:17" ht="18.75" customHeight="1">
      <c r="A44" s="271"/>
      <c r="B44" s="269"/>
      <c r="C44" s="253"/>
      <c r="D44" s="254"/>
      <c r="E44" s="12"/>
      <c r="F44" s="12"/>
      <c r="G44" s="12"/>
      <c r="H44" s="12"/>
      <c r="I44" s="12">
        <v>7</v>
      </c>
      <c r="J44" s="372" t="s">
        <v>442</v>
      </c>
      <c r="K44" s="373" t="s">
        <v>443</v>
      </c>
      <c r="L44" s="374" t="s">
        <v>405</v>
      </c>
      <c r="M44" s="373" t="s">
        <v>35</v>
      </c>
      <c r="N44" s="12">
        <v>1</v>
      </c>
      <c r="O44" s="12"/>
      <c r="P44" s="12"/>
      <c r="Q44" s="12"/>
    </row>
    <row r="45" spans="1:17" ht="18.75" customHeight="1">
      <c r="A45" s="390"/>
      <c r="B45" s="391"/>
      <c r="C45" s="392"/>
      <c r="D45" s="393"/>
      <c r="E45" s="12"/>
      <c r="F45" s="12"/>
      <c r="G45" s="12"/>
      <c r="H45" s="12"/>
      <c r="I45" s="12">
        <v>8</v>
      </c>
      <c r="J45" s="260" t="s">
        <v>375</v>
      </c>
      <c r="K45" s="261" t="s">
        <v>376</v>
      </c>
      <c r="L45" s="262" t="s">
        <v>341</v>
      </c>
      <c r="M45" s="261" t="s">
        <v>35</v>
      </c>
      <c r="N45" s="12">
        <v>1</v>
      </c>
      <c r="O45" s="12"/>
      <c r="P45" s="12"/>
      <c r="Q45" s="12"/>
    </row>
    <row r="46" spans="1:17" s="4" customFormat="1" ht="18.75" customHeight="1">
      <c r="A46" s="386"/>
      <c r="B46" s="248"/>
      <c r="C46" s="247"/>
      <c r="D46" s="248"/>
      <c r="E46" s="12"/>
      <c r="F46" s="12"/>
      <c r="G46" s="12"/>
      <c r="H46" s="12"/>
      <c r="I46" s="12">
        <v>9</v>
      </c>
      <c r="J46" s="255" t="s">
        <v>533</v>
      </c>
      <c r="K46" s="256" t="s">
        <v>539</v>
      </c>
      <c r="L46" s="330" t="s">
        <v>304</v>
      </c>
      <c r="M46" s="258" t="s">
        <v>36</v>
      </c>
      <c r="N46" s="12">
        <v>1</v>
      </c>
      <c r="O46" s="12"/>
      <c r="P46" s="12"/>
      <c r="Q46" s="12"/>
    </row>
    <row r="47" spans="1:17" s="4" customFormat="1" ht="18.75" customHeight="1">
      <c r="A47" s="357"/>
      <c r="B47" s="358"/>
      <c r="C47" s="359"/>
      <c r="D47" s="358"/>
      <c r="E47" s="12"/>
      <c r="F47" s="12"/>
      <c r="G47" s="12"/>
      <c r="H47" s="12"/>
      <c r="I47" s="12">
        <v>10</v>
      </c>
      <c r="J47" s="255" t="s">
        <v>492</v>
      </c>
      <c r="K47" s="256" t="s">
        <v>493</v>
      </c>
      <c r="L47" s="257" t="str">
        <f>'[2]3 crit. EdT'!$K$4</f>
        <v>170</v>
      </c>
      <c r="M47" s="331" t="s">
        <v>35</v>
      </c>
      <c r="N47" s="12">
        <v>1</v>
      </c>
      <c r="O47" s="12"/>
      <c r="P47" s="12"/>
      <c r="Q47" s="12"/>
    </row>
    <row r="48" spans="1:17" s="4" customFormat="1" ht="18.75" customHeight="1">
      <c r="A48" s="357"/>
      <c r="B48" s="358"/>
      <c r="C48" s="359"/>
      <c r="D48" s="358"/>
      <c r="E48" s="12"/>
      <c r="F48" s="12"/>
      <c r="G48" s="12"/>
      <c r="H48" s="12"/>
      <c r="I48" s="12">
        <v>11</v>
      </c>
      <c r="J48" s="328" t="s">
        <v>466</v>
      </c>
      <c r="K48" s="329" t="s">
        <v>467</v>
      </c>
      <c r="L48" s="330" t="s">
        <v>304</v>
      </c>
      <c r="M48" s="331" t="s">
        <v>35</v>
      </c>
      <c r="N48" s="12">
        <v>1</v>
      </c>
      <c r="O48" s="12"/>
      <c r="P48" s="12"/>
      <c r="Q48" s="12"/>
    </row>
    <row r="49" spans="1:17" s="4" customFormat="1" ht="18.75" customHeight="1">
      <c r="A49" s="357"/>
      <c r="B49" s="358"/>
      <c r="C49" s="359"/>
      <c r="D49" s="358"/>
      <c r="E49" s="12"/>
      <c r="F49" s="12"/>
      <c r="G49" s="12"/>
      <c r="H49" s="12"/>
      <c r="I49" s="12">
        <v>12</v>
      </c>
      <c r="J49" s="328" t="s">
        <v>462</v>
      </c>
      <c r="K49" s="329" t="s">
        <v>463</v>
      </c>
      <c r="L49" s="330" t="s">
        <v>304</v>
      </c>
      <c r="M49" s="331" t="s">
        <v>36</v>
      </c>
      <c r="N49" s="12">
        <v>1</v>
      </c>
      <c r="O49" s="12"/>
      <c r="P49" s="12"/>
      <c r="Q49" s="12"/>
    </row>
    <row r="50" spans="1:17" s="4" customFormat="1" ht="18.75" customHeight="1">
      <c r="A50" s="365" t="s">
        <v>128</v>
      </c>
      <c r="B50" s="181" t="s">
        <v>502</v>
      </c>
      <c r="C50" s="253"/>
      <c r="D50" s="254"/>
      <c r="E50" s="12"/>
      <c r="F50" s="12"/>
      <c r="G50" s="12"/>
      <c r="H50" s="12"/>
      <c r="I50" s="12">
        <v>13</v>
      </c>
      <c r="J50" s="328" t="s">
        <v>464</v>
      </c>
      <c r="K50" s="329" t="s">
        <v>465</v>
      </c>
      <c r="L50" s="330" t="s">
        <v>304</v>
      </c>
      <c r="M50" s="331" t="s">
        <v>35</v>
      </c>
      <c r="N50" s="12">
        <v>1</v>
      </c>
      <c r="O50" s="12"/>
      <c r="P50" s="12"/>
      <c r="Q50" s="12"/>
    </row>
    <row r="51" spans="1:17" s="4" customFormat="1" ht="18.75" customHeight="1">
      <c r="A51" s="271"/>
      <c r="B51" s="269"/>
      <c r="C51" s="253"/>
      <c r="D51" s="254"/>
      <c r="E51" s="12"/>
      <c r="F51" s="12"/>
      <c r="G51" s="12"/>
      <c r="H51" s="12"/>
      <c r="I51" s="12">
        <v>14</v>
      </c>
      <c r="J51" s="255" t="s">
        <v>534</v>
      </c>
      <c r="K51" s="256" t="s">
        <v>540</v>
      </c>
      <c r="L51" s="330" t="s">
        <v>304</v>
      </c>
      <c r="M51" s="258" t="s">
        <v>42</v>
      </c>
      <c r="N51" s="12"/>
      <c r="O51" s="12">
        <v>1</v>
      </c>
      <c r="P51" s="12"/>
      <c r="Q51" s="12"/>
    </row>
    <row r="52" spans="1:17" s="4" customFormat="1" ht="18.75" customHeight="1">
      <c r="A52" s="271"/>
      <c r="B52" s="269"/>
      <c r="C52" s="253"/>
      <c r="D52" s="254"/>
      <c r="E52" s="12"/>
      <c r="F52" s="12"/>
      <c r="G52" s="12"/>
      <c r="H52" s="12"/>
      <c r="I52" s="12">
        <v>15</v>
      </c>
      <c r="J52" s="224" t="s">
        <v>349</v>
      </c>
      <c r="K52" s="225" t="s">
        <v>348</v>
      </c>
      <c r="L52" s="226" t="s">
        <v>295</v>
      </c>
      <c r="M52" s="225" t="s">
        <v>38</v>
      </c>
      <c r="N52" s="12"/>
      <c r="O52" s="12">
        <v>1</v>
      </c>
      <c r="P52" s="12"/>
      <c r="Q52" s="12"/>
    </row>
    <row r="53" spans="1:17" s="4" customFormat="1" ht="18.75" customHeight="1">
      <c r="A53" s="271"/>
      <c r="B53" s="269"/>
      <c r="C53" s="253"/>
      <c r="D53" s="254"/>
      <c r="E53" s="12"/>
      <c r="F53" s="12"/>
      <c r="G53" s="12"/>
      <c r="H53" s="12"/>
      <c r="I53" s="12">
        <v>16</v>
      </c>
      <c r="J53" s="224" t="s">
        <v>455</v>
      </c>
      <c r="K53" s="225" t="s">
        <v>414</v>
      </c>
      <c r="L53" s="226" t="s">
        <v>295</v>
      </c>
      <c r="M53" s="225" t="s">
        <v>42</v>
      </c>
      <c r="N53" s="12"/>
      <c r="O53" s="12">
        <v>1</v>
      </c>
      <c r="P53" s="12"/>
      <c r="Q53" s="12"/>
    </row>
    <row r="54" spans="1:17" s="4" customFormat="1" ht="18.75" customHeight="1">
      <c r="A54" s="357"/>
      <c r="B54" s="358"/>
      <c r="C54" s="359"/>
      <c r="D54" s="358"/>
      <c r="E54" s="12"/>
      <c r="F54" s="12"/>
      <c r="G54" s="12"/>
      <c r="H54" s="12"/>
      <c r="I54" s="12">
        <v>17</v>
      </c>
      <c r="J54" s="224" t="s">
        <v>472</v>
      </c>
      <c r="K54" s="225" t="s">
        <v>410</v>
      </c>
      <c r="L54" s="226" t="s">
        <v>295</v>
      </c>
      <c r="M54" s="225" t="s">
        <v>35</v>
      </c>
      <c r="N54" s="12">
        <v>1</v>
      </c>
      <c r="O54" s="12"/>
      <c r="P54" s="12"/>
      <c r="Q54" s="12"/>
    </row>
    <row r="55" spans="1:17" s="4" customFormat="1" ht="18.75" customHeight="1">
      <c r="A55" s="357"/>
      <c r="B55" s="358"/>
      <c r="C55" s="359"/>
      <c r="D55" s="358"/>
      <c r="E55" s="290"/>
      <c r="F55" s="269"/>
      <c r="G55" s="12"/>
      <c r="H55" s="12"/>
      <c r="I55" s="12">
        <v>18</v>
      </c>
      <c r="J55" s="224" t="s">
        <v>386</v>
      </c>
      <c r="K55" s="225" t="s">
        <v>417</v>
      </c>
      <c r="L55" s="226" t="s">
        <v>295</v>
      </c>
      <c r="M55" s="225" t="s">
        <v>38</v>
      </c>
      <c r="N55" s="12"/>
      <c r="O55" s="12">
        <v>1</v>
      </c>
      <c r="P55" s="12"/>
      <c r="Q55" s="12"/>
    </row>
    <row r="56" spans="1:17" s="4" customFormat="1" ht="18.75" customHeight="1">
      <c r="A56" s="358"/>
      <c r="B56" s="358"/>
      <c r="C56" s="359"/>
      <c r="D56" s="358"/>
      <c r="E56" s="290"/>
      <c r="F56" s="269"/>
      <c r="G56" s="12"/>
      <c r="H56" s="12"/>
      <c r="I56" s="12">
        <v>19</v>
      </c>
      <c r="J56" s="225" t="s">
        <v>389</v>
      </c>
      <c r="K56" s="225" t="s">
        <v>418</v>
      </c>
      <c r="L56" s="226" t="s">
        <v>295</v>
      </c>
      <c r="M56" s="225" t="s">
        <v>38</v>
      </c>
      <c r="N56" s="12"/>
      <c r="O56" s="12">
        <v>1</v>
      </c>
      <c r="P56" s="12"/>
      <c r="Q56" s="12"/>
    </row>
    <row r="57" spans="1:17" s="4" customFormat="1" ht="18.75" customHeight="1">
      <c r="A57" s="396"/>
      <c r="B57" s="397"/>
      <c r="C57" s="398"/>
      <c r="D57" s="397"/>
      <c r="E57" s="399"/>
      <c r="F57" s="400"/>
      <c r="G57" s="12"/>
      <c r="H57" s="12"/>
      <c r="I57" s="12">
        <v>20</v>
      </c>
      <c r="J57" s="255" t="s">
        <v>500</v>
      </c>
      <c r="K57" s="256" t="s">
        <v>501</v>
      </c>
      <c r="L57" s="257" t="s">
        <v>344</v>
      </c>
      <c r="M57" s="258" t="s">
        <v>35</v>
      </c>
      <c r="N57" s="12">
        <v>1</v>
      </c>
      <c r="O57" s="12"/>
      <c r="P57" s="12"/>
      <c r="Q57" s="12"/>
    </row>
    <row r="58" spans="1:17" s="4" customFormat="1" ht="18.75" customHeight="1">
      <c r="A58" s="386"/>
      <c r="B58" s="248"/>
      <c r="C58" s="247"/>
      <c r="D58" s="248"/>
      <c r="E58" s="12"/>
      <c r="F58" s="248"/>
      <c r="G58" s="185"/>
      <c r="H58" s="185"/>
      <c r="I58" s="185">
        <v>21</v>
      </c>
      <c r="J58" s="271" t="s">
        <v>521</v>
      </c>
      <c r="K58" s="269" t="s">
        <v>473</v>
      </c>
      <c r="L58" s="253" t="s">
        <v>364</v>
      </c>
      <c r="M58" s="254" t="s">
        <v>36</v>
      </c>
      <c r="N58" s="185">
        <v>1</v>
      </c>
      <c r="O58" s="185"/>
      <c r="P58" s="185"/>
      <c r="Q58" s="185"/>
    </row>
    <row r="59" spans="1:17" s="4" customFormat="1" ht="18.75" customHeight="1">
      <c r="A59" s="386"/>
      <c r="B59" s="248"/>
      <c r="C59" s="247"/>
      <c r="D59" s="248"/>
      <c r="E59" s="12"/>
      <c r="F59" s="248"/>
      <c r="G59" s="185"/>
      <c r="H59" s="185"/>
      <c r="I59" s="185">
        <v>22</v>
      </c>
      <c r="J59" s="255" t="s">
        <v>409</v>
      </c>
      <c r="K59" s="256" t="s">
        <v>410</v>
      </c>
      <c r="L59" s="257" t="s">
        <v>344</v>
      </c>
      <c r="M59" s="258" t="s">
        <v>36</v>
      </c>
      <c r="N59" s="185">
        <v>1</v>
      </c>
      <c r="O59" s="185"/>
      <c r="P59" s="185"/>
      <c r="Q59" s="185"/>
    </row>
    <row r="60" spans="1:17" s="4" customFormat="1" ht="18.75" customHeight="1">
      <c r="A60" s="386"/>
      <c r="B60" s="248"/>
      <c r="C60" s="247"/>
      <c r="D60" s="248"/>
      <c r="E60" s="12"/>
      <c r="F60" s="248"/>
      <c r="G60" s="185"/>
      <c r="H60" s="185"/>
      <c r="I60" s="185">
        <v>23</v>
      </c>
      <c r="J60" s="255" t="s">
        <v>526</v>
      </c>
      <c r="K60" s="256" t="s">
        <v>331</v>
      </c>
      <c r="L60" s="257" t="s">
        <v>344</v>
      </c>
      <c r="M60" s="258" t="s">
        <v>35</v>
      </c>
      <c r="N60" s="185">
        <v>1</v>
      </c>
      <c r="O60" s="185"/>
      <c r="P60" s="185"/>
      <c r="Q60" s="185"/>
    </row>
    <row r="61" spans="1:17" s="4" customFormat="1" ht="18.75" customHeight="1">
      <c r="A61" s="386"/>
      <c r="B61" s="248"/>
      <c r="C61" s="247"/>
      <c r="D61" s="248"/>
      <c r="E61" s="12"/>
      <c r="F61" s="248"/>
      <c r="G61" s="185"/>
      <c r="H61" s="185"/>
      <c r="I61" s="185">
        <v>24</v>
      </c>
      <c r="J61" s="255" t="s">
        <v>525</v>
      </c>
      <c r="K61" s="256" t="s">
        <v>348</v>
      </c>
      <c r="L61" s="257" t="s">
        <v>344</v>
      </c>
      <c r="M61" s="258" t="s">
        <v>35</v>
      </c>
      <c r="N61" s="185">
        <v>1</v>
      </c>
      <c r="O61" s="185"/>
      <c r="P61" s="185"/>
      <c r="Q61" s="185"/>
    </row>
    <row r="62" spans="1:17" s="4" customFormat="1" ht="18.75" customHeight="1">
      <c r="A62" s="386"/>
      <c r="B62" s="248"/>
      <c r="C62" s="247"/>
      <c r="D62" s="248"/>
      <c r="E62" s="12"/>
      <c r="F62" s="248"/>
      <c r="G62" s="185"/>
      <c r="H62" s="185"/>
      <c r="I62" s="185">
        <v>25</v>
      </c>
      <c r="J62" s="386"/>
      <c r="K62" s="248"/>
      <c r="L62" s="247"/>
      <c r="M62" s="248"/>
      <c r="N62" s="185"/>
      <c r="O62" s="185"/>
      <c r="P62" s="185"/>
      <c r="Q62" s="185"/>
    </row>
    <row r="63" spans="1:17" s="4" customFormat="1" ht="18.75" customHeight="1">
      <c r="A63" s="386"/>
      <c r="B63" s="248"/>
      <c r="C63" s="247"/>
      <c r="D63" s="248"/>
      <c r="E63" s="12"/>
      <c r="F63" s="248"/>
      <c r="G63" s="185"/>
      <c r="H63" s="185"/>
      <c r="I63" s="185">
        <v>26</v>
      </c>
      <c r="J63" s="386"/>
      <c r="K63" s="248"/>
      <c r="L63" s="247"/>
      <c r="M63" s="248"/>
      <c r="N63" s="185"/>
      <c r="O63" s="185"/>
      <c r="P63" s="185"/>
      <c r="Q63" s="185"/>
    </row>
    <row r="64" spans="1:17" s="4" customFormat="1" ht="18.75" customHeight="1">
      <c r="A64" s="386"/>
      <c r="B64" s="248"/>
      <c r="C64" s="247"/>
      <c r="D64" s="248"/>
      <c r="E64" s="12"/>
      <c r="F64" s="248"/>
      <c r="G64" s="185"/>
      <c r="H64" s="185"/>
      <c r="I64" s="185">
        <v>27</v>
      </c>
      <c r="J64" s="263" t="s">
        <v>412</v>
      </c>
      <c r="K64" s="264" t="s">
        <v>413</v>
      </c>
      <c r="L64" s="251" t="s">
        <v>347</v>
      </c>
      <c r="M64" s="252" t="s">
        <v>42</v>
      </c>
      <c r="N64" s="185"/>
      <c r="O64" s="185"/>
      <c r="P64" s="185"/>
      <c r="Q64" s="185">
        <v>1</v>
      </c>
    </row>
    <row r="65" spans="1:17" s="4" customFormat="1" ht="18.75" customHeight="1">
      <c r="A65" s="386"/>
      <c r="B65" s="248"/>
      <c r="C65" s="247"/>
      <c r="D65" s="248"/>
      <c r="E65" s="12"/>
      <c r="F65" s="248"/>
      <c r="G65" s="185"/>
      <c r="H65" s="185"/>
      <c r="I65" s="185">
        <v>28</v>
      </c>
      <c r="J65" s="231" t="s">
        <v>476</v>
      </c>
      <c r="K65" s="232" t="s">
        <v>432</v>
      </c>
      <c r="L65" s="233" t="s">
        <v>295</v>
      </c>
      <c r="M65" s="232" t="s">
        <v>36</v>
      </c>
      <c r="N65" s="185"/>
      <c r="O65" s="185"/>
      <c r="P65" s="185">
        <v>1</v>
      </c>
      <c r="Q65" s="185"/>
    </row>
    <row r="66" spans="1:17" s="4" customFormat="1" ht="18.75" customHeight="1">
      <c r="A66" s="386"/>
      <c r="B66" s="248"/>
      <c r="C66" s="247"/>
      <c r="D66" s="248"/>
      <c r="E66" s="12"/>
      <c r="F66" s="248"/>
      <c r="G66" s="185"/>
      <c r="H66" s="185"/>
      <c r="I66" s="185">
        <v>29</v>
      </c>
      <c r="J66" s="232" t="s">
        <v>456</v>
      </c>
      <c r="K66" s="232" t="s">
        <v>406</v>
      </c>
      <c r="L66" s="233" t="s">
        <v>295</v>
      </c>
      <c r="M66" s="232" t="s">
        <v>35</v>
      </c>
      <c r="N66" s="185"/>
      <c r="O66" s="185"/>
      <c r="P66" s="185">
        <v>1</v>
      </c>
      <c r="Q66" s="185"/>
    </row>
    <row r="67" spans="1:17" s="4" customFormat="1" ht="18.75" customHeight="1">
      <c r="A67" s="386"/>
      <c r="B67" s="248"/>
      <c r="C67" s="247"/>
      <c r="D67" s="248"/>
      <c r="E67" s="12"/>
      <c r="F67" s="248"/>
      <c r="G67" s="185"/>
      <c r="H67" s="185"/>
      <c r="I67" s="185">
        <v>30</v>
      </c>
      <c r="J67" s="369" t="s">
        <v>378</v>
      </c>
      <c r="K67" s="369" t="s">
        <v>379</v>
      </c>
      <c r="L67" s="368" t="s">
        <v>233</v>
      </c>
      <c r="M67" s="369" t="s">
        <v>42</v>
      </c>
      <c r="N67" s="185"/>
      <c r="O67" s="185"/>
      <c r="P67" s="185"/>
      <c r="Q67" s="185">
        <v>1</v>
      </c>
    </row>
    <row r="68" spans="1:17" s="4" customFormat="1" ht="26.25" customHeight="1">
      <c r="A68" s="496" t="s">
        <v>138</v>
      </c>
      <c r="B68" s="497"/>
      <c r="C68" s="504"/>
      <c r="D68" s="30">
        <f>SUM(E68:H68)</f>
        <v>0</v>
      </c>
      <c r="E68" s="30">
        <f>SUM(E38:E67)</f>
        <v>0</v>
      </c>
      <c r="F68" s="30">
        <f>SUM(F38:F67)</f>
        <v>0</v>
      </c>
      <c r="G68" s="30">
        <f>SUM(G38:G67)</f>
        <v>0</v>
      </c>
      <c r="H68" s="30">
        <f>SUM(H38:H67)</f>
        <v>0</v>
      </c>
      <c r="I68" s="30"/>
      <c r="J68" s="496" t="s">
        <v>138</v>
      </c>
      <c r="K68" s="497"/>
      <c r="L68" s="497"/>
      <c r="M68" s="30">
        <f>SUM(N68:Q68)</f>
        <v>28</v>
      </c>
      <c r="N68" s="30">
        <f>SUM(N38:N67)</f>
        <v>19</v>
      </c>
      <c r="O68" s="30">
        <f>SUM(O38:O67)</f>
        <v>5</v>
      </c>
      <c r="P68" s="30">
        <f>SUM(P38:P67)</f>
        <v>2</v>
      </c>
      <c r="Q68" s="30">
        <f>SUM(Q38:Q67)</f>
        <v>2</v>
      </c>
    </row>
    <row r="69" spans="1:17" s="10" customFormat="1" ht="18.75" customHeight="1">
      <c r="A69" s="21" t="s">
        <v>16</v>
      </c>
      <c r="B69" s="21" t="s">
        <v>517</v>
      </c>
      <c r="C69" s="503" t="s">
        <v>126</v>
      </c>
      <c r="D69" s="503"/>
      <c r="E69" s="503"/>
      <c r="F69" s="503"/>
      <c r="G69" s="503"/>
      <c r="H69" s="503"/>
      <c r="I69" s="21"/>
      <c r="J69" s="21" t="s">
        <v>312</v>
      </c>
      <c r="K69" s="21" t="s">
        <v>508</v>
      </c>
      <c r="L69" s="401" t="s">
        <v>518</v>
      </c>
      <c r="M69" s="508" t="s">
        <v>519</v>
      </c>
      <c r="N69" s="508"/>
      <c r="O69" s="509"/>
      <c r="P69" s="503">
        <v>2023</v>
      </c>
      <c r="Q69" s="503"/>
    </row>
    <row r="70" spans="1:17" s="9" customFormat="1" ht="21">
      <c r="A70" s="315" t="s">
        <v>7</v>
      </c>
      <c r="B70" s="316">
        <v>44996</v>
      </c>
      <c r="C70" s="342" t="s">
        <v>128</v>
      </c>
      <c r="D70" s="342"/>
      <c r="E70" s="500" t="s">
        <v>342</v>
      </c>
      <c r="F70" s="501"/>
      <c r="G70" s="501"/>
      <c r="H70" s="502"/>
      <c r="I70" s="343"/>
      <c r="J70" s="211" t="s">
        <v>28</v>
      </c>
      <c r="K70" s="212">
        <v>45256</v>
      </c>
      <c r="L70" s="213" t="s">
        <v>128</v>
      </c>
      <c r="M70" s="213" t="s">
        <v>130</v>
      </c>
      <c r="N70" s="514" t="s">
        <v>343</v>
      </c>
      <c r="O70" s="515"/>
      <c r="P70" s="515"/>
      <c r="Q70" s="516"/>
    </row>
    <row r="71" spans="1:17" s="9" customFormat="1" ht="27.75">
      <c r="A71" s="6" t="s">
        <v>0</v>
      </c>
      <c r="B71" s="6" t="s">
        <v>1</v>
      </c>
      <c r="C71" s="6" t="s">
        <v>227</v>
      </c>
      <c r="D71" s="22" t="s">
        <v>3</v>
      </c>
      <c r="E71" s="22" t="s">
        <v>4</v>
      </c>
      <c r="F71" s="22" t="s">
        <v>8</v>
      </c>
      <c r="G71" s="22" t="s">
        <v>5</v>
      </c>
      <c r="H71" s="22" t="s">
        <v>6</v>
      </c>
      <c r="I71" s="22"/>
      <c r="J71" s="6" t="s">
        <v>0</v>
      </c>
      <c r="K71" s="6" t="s">
        <v>1</v>
      </c>
      <c r="L71" s="36" t="s">
        <v>17</v>
      </c>
      <c r="M71" s="22" t="s">
        <v>3</v>
      </c>
      <c r="N71" s="22" t="s">
        <v>4</v>
      </c>
      <c r="O71" s="22" t="s">
        <v>8</v>
      </c>
      <c r="P71" s="22" t="s">
        <v>5</v>
      </c>
      <c r="Q71" s="22" t="s">
        <v>6</v>
      </c>
    </row>
    <row r="72" spans="1:17" ht="18.75" customHeight="1">
      <c r="A72" s="357"/>
      <c r="B72" s="358"/>
      <c r="C72" s="359"/>
      <c r="D72" s="358"/>
      <c r="E72" s="12"/>
      <c r="F72" s="12"/>
      <c r="G72" s="12"/>
      <c r="H72" s="12"/>
      <c r="I72" s="12">
        <v>1</v>
      </c>
      <c r="J72" s="249"/>
      <c r="K72" s="249"/>
      <c r="L72" s="293"/>
      <c r="M72" s="294"/>
      <c r="N72" s="12"/>
      <c r="O72" s="12"/>
      <c r="P72" s="12"/>
      <c r="Q72" s="12"/>
    </row>
    <row r="73" spans="1:17" ht="18.75" customHeight="1">
      <c r="A73" s="364"/>
      <c r="B73" s="358"/>
      <c r="C73" s="359"/>
      <c r="D73" s="358"/>
      <c r="E73" s="12"/>
      <c r="F73" s="12"/>
      <c r="G73" s="12"/>
      <c r="H73" s="12"/>
      <c r="I73" s="12">
        <v>2</v>
      </c>
      <c r="J73" s="249"/>
      <c r="K73" s="249"/>
      <c r="L73" s="295"/>
      <c r="M73" s="292"/>
      <c r="N73" s="12"/>
      <c r="O73" s="12"/>
      <c r="P73" s="12"/>
      <c r="Q73" s="12"/>
    </row>
    <row r="74" spans="1:17" ht="18.75" customHeight="1">
      <c r="A74" s="364"/>
      <c r="B74" s="358"/>
      <c r="C74" s="359"/>
      <c r="D74" s="358"/>
      <c r="E74" s="12"/>
      <c r="F74" s="12"/>
      <c r="G74" s="12"/>
      <c r="H74" s="12"/>
      <c r="I74" s="12">
        <v>3</v>
      </c>
      <c r="J74" s="249"/>
      <c r="K74" s="249"/>
      <c r="L74" s="293"/>
      <c r="M74" s="294"/>
      <c r="N74" s="12"/>
      <c r="O74" s="12"/>
      <c r="P74" s="12"/>
      <c r="Q74" s="12"/>
    </row>
    <row r="75" spans="1:17" ht="18.75" customHeight="1">
      <c r="A75" s="357"/>
      <c r="B75" s="358"/>
      <c r="C75" s="359"/>
      <c r="D75" s="358"/>
      <c r="E75" s="12"/>
      <c r="F75" s="12"/>
      <c r="G75" s="12"/>
      <c r="H75" s="12"/>
      <c r="I75" s="12">
        <v>4</v>
      </c>
      <c r="J75" s="249"/>
      <c r="K75" s="249"/>
      <c r="L75" s="293"/>
      <c r="M75" s="294"/>
      <c r="N75" s="12"/>
      <c r="O75" s="12"/>
      <c r="P75" s="12"/>
      <c r="Q75" s="12"/>
    </row>
    <row r="76" spans="1:17" ht="18.75" customHeight="1">
      <c r="A76" s="271"/>
      <c r="B76" s="269"/>
      <c r="C76" s="253"/>
      <c r="D76" s="254"/>
      <c r="E76" s="12"/>
      <c r="F76" s="12"/>
      <c r="G76" s="12"/>
      <c r="H76" s="12"/>
      <c r="I76" s="12">
        <v>5</v>
      </c>
      <c r="J76" s="296"/>
      <c r="K76" s="249"/>
      <c r="L76" s="293"/>
      <c r="M76" s="294"/>
      <c r="N76" s="12"/>
      <c r="O76" s="12"/>
      <c r="P76" s="12"/>
      <c r="Q76" s="12"/>
    </row>
    <row r="77" spans="1:17" ht="18.75" customHeight="1">
      <c r="A77" s="271"/>
      <c r="B77" s="269"/>
      <c r="C77" s="253"/>
      <c r="D77" s="254"/>
      <c r="E77" s="12"/>
      <c r="F77" s="184"/>
      <c r="G77" s="184"/>
      <c r="H77" s="184"/>
      <c r="I77" s="12">
        <v>6</v>
      </c>
      <c r="J77" s="271"/>
      <c r="K77" s="269"/>
      <c r="L77" s="253"/>
      <c r="M77" s="254"/>
      <c r="N77" s="12"/>
      <c r="O77" s="12"/>
      <c r="P77" s="12"/>
      <c r="Q77" s="12"/>
    </row>
    <row r="78" spans="1:17" ht="18.75" customHeight="1">
      <c r="A78" s="169"/>
      <c r="B78" s="170"/>
      <c r="C78" s="171"/>
      <c r="D78" s="172"/>
      <c r="E78" s="186"/>
      <c r="F78" s="186"/>
      <c r="G78" s="186"/>
      <c r="H78" s="173"/>
      <c r="I78" s="12">
        <v>7</v>
      </c>
      <c r="J78" s="386"/>
      <c r="K78" s="248"/>
      <c r="L78" s="247"/>
      <c r="M78" s="248"/>
      <c r="N78" s="12"/>
      <c r="O78" s="12"/>
      <c r="P78" s="12"/>
      <c r="Q78" s="12"/>
    </row>
    <row r="79" spans="1:17" ht="18.75" customHeight="1">
      <c r="A79" s="115"/>
      <c r="B79" s="44"/>
      <c r="C79" s="161"/>
      <c r="D79" s="160"/>
      <c r="E79" s="185"/>
      <c r="F79" s="185"/>
      <c r="G79" s="185"/>
      <c r="H79" s="185"/>
      <c r="I79" s="12">
        <v>8</v>
      </c>
      <c r="J79" s="360"/>
      <c r="K79" s="361"/>
      <c r="L79" s="362"/>
      <c r="M79" s="363"/>
      <c r="N79" s="12"/>
      <c r="O79" s="12"/>
      <c r="P79" s="12"/>
      <c r="Q79" s="12"/>
    </row>
    <row r="80" spans="1:17" ht="18.75" customHeight="1">
      <c r="A80" s="169"/>
      <c r="B80" s="170"/>
      <c r="C80" s="171"/>
      <c r="D80" s="172"/>
      <c r="E80" s="186"/>
      <c r="F80" s="186"/>
      <c r="G80" s="186"/>
      <c r="H80" s="173"/>
      <c r="I80" s="12">
        <v>9</v>
      </c>
      <c r="J80" s="357"/>
      <c r="K80" s="358"/>
      <c r="L80" s="359"/>
      <c r="M80" s="358"/>
      <c r="N80" s="12"/>
      <c r="O80" s="12"/>
      <c r="P80" s="12"/>
      <c r="Q80" s="12"/>
    </row>
    <row r="81" spans="1:17" ht="18.75" customHeight="1">
      <c r="A81" s="365"/>
      <c r="B81" s="181"/>
      <c r="C81" s="161"/>
      <c r="D81" s="160"/>
      <c r="E81" s="185"/>
      <c r="F81" s="185"/>
      <c r="G81" s="185"/>
      <c r="H81" s="185"/>
      <c r="I81" s="12">
        <v>10</v>
      </c>
      <c r="J81" s="357"/>
      <c r="K81" s="358"/>
      <c r="L81" s="359"/>
      <c r="M81" s="358"/>
      <c r="N81" s="12"/>
      <c r="O81" s="12"/>
      <c r="P81" s="12"/>
      <c r="Q81" s="12"/>
    </row>
    <row r="82" spans="1:17" ht="18.75" customHeight="1">
      <c r="A82" s="12"/>
      <c r="B82" s="12"/>
      <c r="C82" s="12"/>
      <c r="D82" s="12"/>
      <c r="E82" s="12"/>
      <c r="F82" s="12"/>
      <c r="G82" s="12"/>
      <c r="H82" s="12"/>
      <c r="I82" s="12">
        <v>11</v>
      </c>
      <c r="J82" s="271"/>
      <c r="K82" s="269"/>
      <c r="L82" s="253"/>
      <c r="M82" s="254"/>
      <c r="N82" s="12"/>
      <c r="O82" s="12"/>
      <c r="P82" s="12"/>
      <c r="Q82" s="12"/>
    </row>
    <row r="83" spans="1:17" ht="18.75" customHeight="1">
      <c r="A83" s="317"/>
      <c r="B83" s="317"/>
      <c r="C83" s="12"/>
      <c r="D83" s="12"/>
      <c r="E83" s="12"/>
      <c r="F83" s="12"/>
      <c r="G83" s="12"/>
      <c r="H83" s="12"/>
      <c r="I83" s="12">
        <v>12</v>
      </c>
      <c r="J83" s="271"/>
      <c r="K83" s="269"/>
      <c r="L83" s="253"/>
      <c r="M83" s="254"/>
      <c r="N83" s="12"/>
      <c r="O83" s="12"/>
      <c r="P83" s="12"/>
      <c r="Q83" s="12"/>
    </row>
    <row r="84" spans="1:17" ht="18.75" customHeight="1">
      <c r="A84" s="12"/>
      <c r="B84" s="12"/>
      <c r="C84" s="12"/>
      <c r="D84" s="12"/>
      <c r="E84" s="12"/>
      <c r="F84" s="12"/>
      <c r="G84" s="12"/>
      <c r="H84" s="12"/>
      <c r="I84" s="12">
        <v>13</v>
      </c>
      <c r="J84" s="271"/>
      <c r="K84" s="269"/>
      <c r="L84" s="253"/>
      <c r="M84" s="254"/>
      <c r="N84" s="12"/>
      <c r="O84" s="12"/>
      <c r="P84" s="12"/>
      <c r="Q84" s="12"/>
    </row>
    <row r="85" spans="1:17" ht="18.75" customHeight="1">
      <c r="A85" s="12"/>
      <c r="B85" s="12"/>
      <c r="C85" s="12"/>
      <c r="D85" s="12"/>
      <c r="E85" s="12"/>
      <c r="F85" s="12"/>
      <c r="G85" s="12"/>
      <c r="H85" s="12"/>
      <c r="I85" s="12">
        <v>14</v>
      </c>
      <c r="J85" s="271"/>
      <c r="K85" s="269"/>
      <c r="L85" s="253"/>
      <c r="M85" s="254"/>
      <c r="N85" s="12"/>
      <c r="O85" s="12"/>
      <c r="P85" s="12"/>
      <c r="Q85" s="12"/>
    </row>
    <row r="86" spans="1:17" ht="18.75" customHeight="1">
      <c r="A86" s="12"/>
      <c r="B86" s="12"/>
      <c r="C86" s="12"/>
      <c r="D86" s="12"/>
      <c r="E86" s="12"/>
      <c r="F86" s="12"/>
      <c r="G86" s="12"/>
      <c r="H86" s="12"/>
      <c r="I86" s="12">
        <v>15</v>
      </c>
      <c r="J86" s="271"/>
      <c r="K86" s="269"/>
      <c r="L86" s="253"/>
      <c r="M86" s="254"/>
      <c r="N86" s="12"/>
      <c r="O86" s="12"/>
      <c r="P86" s="12"/>
      <c r="Q86" s="12"/>
    </row>
    <row r="87" spans="1:17" ht="18.75" customHeight="1">
      <c r="A87" s="173"/>
      <c r="B87" s="160"/>
      <c r="C87" s="161"/>
      <c r="D87" s="160"/>
      <c r="E87" s="12"/>
      <c r="F87" s="12"/>
      <c r="G87" s="12"/>
      <c r="H87" s="12"/>
      <c r="I87" s="12">
        <v>16</v>
      </c>
      <c r="J87" s="271"/>
      <c r="K87" s="269"/>
      <c r="L87" s="253"/>
      <c r="M87" s="254"/>
      <c r="N87" s="12"/>
      <c r="O87" s="12"/>
      <c r="P87" s="12"/>
      <c r="Q87" s="12"/>
    </row>
    <row r="88" spans="1:17" ht="18.75" customHeight="1">
      <c r="A88" s="173"/>
      <c r="B88" s="160"/>
      <c r="C88" s="161"/>
      <c r="D88" s="160"/>
      <c r="E88" s="12"/>
      <c r="F88" s="12"/>
      <c r="G88" s="12"/>
      <c r="H88" s="12"/>
      <c r="I88" s="12">
        <v>17</v>
      </c>
      <c r="J88" s="271"/>
      <c r="K88" s="269"/>
      <c r="L88" s="253"/>
      <c r="M88" s="254"/>
      <c r="N88" s="12"/>
      <c r="O88" s="12"/>
      <c r="P88" s="12"/>
      <c r="Q88" s="12"/>
    </row>
    <row r="89" spans="1:17" ht="18.75" customHeight="1">
      <c r="A89" s="271"/>
      <c r="B89" s="269"/>
      <c r="C89" s="253"/>
      <c r="D89" s="254"/>
      <c r="E89" s="12"/>
      <c r="F89" s="12"/>
      <c r="G89" s="12"/>
      <c r="H89" s="12"/>
      <c r="I89" s="12">
        <v>18</v>
      </c>
      <c r="J89" s="357"/>
      <c r="K89" s="358"/>
      <c r="L89" s="359"/>
      <c r="M89" s="358"/>
      <c r="N89" s="12"/>
      <c r="O89" s="12"/>
      <c r="P89" s="12"/>
      <c r="Q89" s="12"/>
    </row>
    <row r="90" spans="1:17" ht="18.75" customHeight="1">
      <c r="A90" s="246"/>
      <c r="B90" s="249"/>
      <c r="C90" s="247"/>
      <c r="D90" s="248"/>
      <c r="E90" s="12"/>
      <c r="F90" s="12"/>
      <c r="G90" s="12"/>
      <c r="H90" s="12"/>
      <c r="I90" s="12">
        <v>19</v>
      </c>
      <c r="J90" s="357"/>
      <c r="K90" s="358"/>
      <c r="L90" s="359"/>
      <c r="M90" s="358"/>
      <c r="N90" s="12"/>
      <c r="O90" s="12"/>
      <c r="P90" s="12"/>
      <c r="Q90" s="12"/>
    </row>
    <row r="91" spans="1:17" ht="18.75" customHeight="1">
      <c r="A91" s="246"/>
      <c r="B91" s="249"/>
      <c r="C91" s="247"/>
      <c r="D91" s="248"/>
      <c r="E91" s="12"/>
      <c r="F91" s="12"/>
      <c r="G91" s="12"/>
      <c r="H91" s="12"/>
      <c r="I91" s="12">
        <v>20</v>
      </c>
      <c r="J91" s="246"/>
      <c r="K91" s="249"/>
      <c r="L91" s="247"/>
      <c r="M91" s="248"/>
      <c r="N91" s="12"/>
      <c r="O91" s="12"/>
      <c r="P91" s="12"/>
      <c r="Q91" s="12"/>
    </row>
    <row r="92" spans="1:17" ht="18.75" customHeight="1">
      <c r="A92" s="246"/>
      <c r="B92" s="249"/>
      <c r="C92" s="247"/>
      <c r="D92" s="248"/>
      <c r="E92" s="185"/>
      <c r="F92" s="185"/>
      <c r="G92" s="185"/>
      <c r="H92" s="394"/>
      <c r="I92" s="184">
        <v>21</v>
      </c>
      <c r="J92" s="246"/>
      <c r="K92" s="249"/>
      <c r="L92" s="247"/>
      <c r="M92" s="395"/>
      <c r="N92" s="185"/>
      <c r="O92" s="185"/>
      <c r="P92" s="185"/>
      <c r="Q92" s="185"/>
    </row>
    <row r="93" spans="1:17" ht="18.75" customHeight="1">
      <c r="A93" s="246"/>
      <c r="B93" s="249"/>
      <c r="C93" s="247"/>
      <c r="D93" s="248"/>
      <c r="E93" s="185"/>
      <c r="F93" s="185"/>
      <c r="G93" s="185"/>
      <c r="H93" s="394"/>
      <c r="I93" s="184">
        <v>22</v>
      </c>
      <c r="J93" s="246"/>
      <c r="K93" s="249"/>
      <c r="L93" s="247"/>
      <c r="M93" s="395"/>
      <c r="N93" s="185"/>
      <c r="O93" s="185"/>
      <c r="P93" s="185"/>
      <c r="Q93" s="185"/>
    </row>
    <row r="94" spans="1:17" ht="18.75" customHeight="1">
      <c r="A94" s="246"/>
      <c r="B94" s="249"/>
      <c r="C94" s="247"/>
      <c r="D94" s="248"/>
      <c r="E94" s="185"/>
      <c r="F94" s="185"/>
      <c r="G94" s="185"/>
      <c r="H94" s="394"/>
      <c r="I94" s="184">
        <v>23</v>
      </c>
      <c r="J94" s="246"/>
      <c r="K94" s="249"/>
      <c r="L94" s="247"/>
      <c r="M94" s="395"/>
      <c r="N94" s="185"/>
      <c r="O94" s="185"/>
      <c r="P94" s="185"/>
      <c r="Q94" s="185"/>
    </row>
    <row r="95" spans="1:17" ht="18.75" customHeight="1">
      <c r="A95" s="246"/>
      <c r="B95" s="249"/>
      <c r="C95" s="247"/>
      <c r="D95" s="248"/>
      <c r="E95" s="185"/>
      <c r="F95" s="185"/>
      <c r="G95" s="185"/>
      <c r="H95" s="394"/>
      <c r="I95" s="184">
        <v>24</v>
      </c>
      <c r="J95" s="246"/>
      <c r="K95" s="249"/>
      <c r="L95" s="247"/>
      <c r="M95" s="395"/>
      <c r="N95" s="185"/>
      <c r="O95" s="185"/>
      <c r="P95" s="185"/>
      <c r="Q95" s="185"/>
    </row>
    <row r="96" spans="1:17" ht="18.75" customHeight="1">
      <c r="A96" s="246"/>
      <c r="B96" s="249"/>
      <c r="C96" s="247"/>
      <c r="D96" s="248"/>
      <c r="E96" s="185"/>
      <c r="F96" s="185"/>
      <c r="G96" s="185"/>
      <c r="H96" s="394"/>
      <c r="I96" s="184">
        <v>25</v>
      </c>
      <c r="J96" s="246"/>
      <c r="K96" s="249"/>
      <c r="L96" s="247"/>
      <c r="M96" s="395"/>
      <c r="N96" s="185"/>
      <c r="O96" s="185"/>
      <c r="P96" s="185"/>
      <c r="Q96" s="185"/>
    </row>
    <row r="97" spans="1:17" ht="18.75" customHeight="1">
      <c r="A97" s="246"/>
      <c r="B97" s="249"/>
      <c r="C97" s="247"/>
      <c r="D97" s="248"/>
      <c r="E97" s="185"/>
      <c r="F97" s="185"/>
      <c r="G97" s="185"/>
      <c r="H97" s="394"/>
      <c r="I97" s="184">
        <v>26</v>
      </c>
      <c r="J97" s="246"/>
      <c r="K97" s="249"/>
      <c r="L97" s="247"/>
      <c r="M97" s="395"/>
      <c r="N97" s="185"/>
      <c r="O97" s="185"/>
      <c r="P97" s="185"/>
      <c r="Q97" s="185"/>
    </row>
    <row r="98" spans="1:17" ht="18.75" customHeight="1">
      <c r="A98" s="246"/>
      <c r="B98" s="249"/>
      <c r="C98" s="247"/>
      <c r="D98" s="248"/>
      <c r="E98" s="185"/>
      <c r="F98" s="185"/>
      <c r="G98" s="185"/>
      <c r="H98" s="394"/>
      <c r="I98" s="184">
        <v>27</v>
      </c>
      <c r="J98" s="246"/>
      <c r="K98" s="249"/>
      <c r="L98" s="247"/>
      <c r="M98" s="395"/>
      <c r="N98" s="185"/>
      <c r="O98" s="185"/>
      <c r="P98" s="185"/>
      <c r="Q98" s="185"/>
    </row>
    <row r="99" spans="1:17" ht="18.75" customHeight="1">
      <c r="A99" s="246"/>
      <c r="B99" s="249"/>
      <c r="C99" s="247"/>
      <c r="D99" s="248"/>
      <c r="E99" s="185"/>
      <c r="F99" s="185"/>
      <c r="G99" s="185"/>
      <c r="H99" s="394"/>
      <c r="I99" s="184">
        <v>28</v>
      </c>
      <c r="J99" s="246"/>
      <c r="K99" s="249"/>
      <c r="L99" s="247"/>
      <c r="M99" s="395"/>
      <c r="N99" s="185"/>
      <c r="O99" s="185"/>
      <c r="P99" s="185"/>
      <c r="Q99" s="185"/>
    </row>
    <row r="100" spans="1:17" ht="18.75" customHeight="1">
      <c r="A100" s="246"/>
      <c r="B100" s="249"/>
      <c r="C100" s="247"/>
      <c r="D100" s="248"/>
      <c r="E100" s="185"/>
      <c r="F100" s="185"/>
      <c r="G100" s="185"/>
      <c r="H100" s="394"/>
      <c r="I100" s="184">
        <v>29</v>
      </c>
      <c r="J100" s="246"/>
      <c r="K100" s="249"/>
      <c r="L100" s="247"/>
      <c r="M100" s="395"/>
      <c r="N100" s="185"/>
      <c r="O100" s="185"/>
      <c r="P100" s="185"/>
      <c r="Q100" s="185"/>
    </row>
    <row r="101" spans="1:17" ht="18.75" customHeight="1">
      <c r="A101" s="246"/>
      <c r="B101" s="249"/>
      <c r="C101" s="247"/>
      <c r="D101" s="248"/>
      <c r="E101" s="185"/>
      <c r="F101" s="185"/>
      <c r="G101" s="185"/>
      <c r="H101" s="394"/>
      <c r="I101" s="184">
        <v>30</v>
      </c>
      <c r="J101" s="246"/>
      <c r="K101" s="249"/>
      <c r="L101" s="247"/>
      <c r="M101" s="395"/>
      <c r="N101" s="185"/>
      <c r="O101" s="185"/>
      <c r="P101" s="185"/>
      <c r="Q101" s="185"/>
    </row>
    <row r="102" spans="1:17" ht="30" customHeight="1">
      <c r="A102" s="498" t="s">
        <v>138</v>
      </c>
      <c r="B102" s="499"/>
      <c r="C102" s="510"/>
      <c r="D102" s="33">
        <f>SUM(E102:H102)</f>
        <v>0</v>
      </c>
      <c r="E102" s="30">
        <f>SUM(E72:E91)</f>
        <v>0</v>
      </c>
      <c r="F102" s="30">
        <f>SUM(F72:F91)</f>
        <v>0</v>
      </c>
      <c r="G102" s="30">
        <f>SUM(G72:G91)</f>
        <v>0</v>
      </c>
      <c r="H102" s="145">
        <f>SUM(H72:H91)</f>
        <v>0</v>
      </c>
      <c r="I102" s="146"/>
      <c r="J102" s="498" t="s">
        <v>138</v>
      </c>
      <c r="K102" s="499"/>
      <c r="L102" s="499"/>
      <c r="M102" s="30">
        <f>SUM(N102:Q102)</f>
        <v>0</v>
      </c>
      <c r="N102" s="30">
        <f>SUM(N72:N101)</f>
        <v>0</v>
      </c>
      <c r="O102" s="30">
        <f>SUM(O72:O101)</f>
        <v>0</v>
      </c>
      <c r="P102" s="30">
        <f>SUM(P72:P101)</f>
        <v>0</v>
      </c>
      <c r="Q102" s="30">
        <f>SUM(Q72:Q101)</f>
        <v>0</v>
      </c>
    </row>
    <row r="103" spans="1:17" ht="33.75" customHeight="1">
      <c r="A103" s="484" t="s">
        <v>138</v>
      </c>
      <c r="B103" s="484"/>
      <c r="C103" s="484"/>
      <c r="D103" s="485">
        <f>SUM(D34+M34+D68+M68+D102+M102)</f>
        <v>50</v>
      </c>
      <c r="E103" s="67" t="s">
        <v>4</v>
      </c>
      <c r="F103" s="67" t="s">
        <v>8</v>
      </c>
      <c r="G103" s="67" t="s">
        <v>5</v>
      </c>
      <c r="H103" s="67" t="s">
        <v>6</v>
      </c>
      <c r="I103" s="484" t="s">
        <v>294</v>
      </c>
      <c r="J103" s="484"/>
      <c r="K103" s="484"/>
      <c r="L103" s="484"/>
      <c r="M103" s="67">
        <v>32</v>
      </c>
      <c r="N103" s="67">
        <v>42</v>
      </c>
      <c r="O103" s="67">
        <v>32</v>
      </c>
      <c r="P103" s="67">
        <v>42</v>
      </c>
      <c r="Q103" s="33"/>
    </row>
    <row r="104" spans="1:17" ht="33.75" customHeight="1">
      <c r="A104" s="484"/>
      <c r="B104" s="484"/>
      <c r="C104" s="484"/>
      <c r="D104" s="485"/>
      <c r="E104" s="402">
        <f>SUM(E34+N34+E68+N68+E102+N102)</f>
        <v>29</v>
      </c>
      <c r="F104" s="402">
        <f>SUM(F34+O34+F68+O68+F102+O102)</f>
        <v>12</v>
      </c>
      <c r="G104" s="402">
        <f>SUM(G34+P34+G68+P68+G102+P102)</f>
        <v>4</v>
      </c>
      <c r="H104" s="402">
        <f>SUM(H34+Q34+H68+Q68+H102+Q102)</f>
        <v>5</v>
      </c>
      <c r="I104" s="484"/>
      <c r="J104" s="484"/>
      <c r="K104" s="484"/>
      <c r="L104" s="484"/>
      <c r="M104" s="67">
        <f>PRODUCT(M102*M103)</f>
        <v>0</v>
      </c>
      <c r="N104" s="67">
        <f>PRODUCT(N102*N103)</f>
        <v>0</v>
      </c>
      <c r="O104" s="67">
        <f>PRODUCT(O102*O103)</f>
        <v>0</v>
      </c>
      <c r="P104" s="67">
        <f>PRODUCT(P102*P103)</f>
        <v>0</v>
      </c>
      <c r="Q104" s="403"/>
    </row>
    <row r="105" spans="1:17" ht="30" customHeight="1">
      <c r="A105" s="484"/>
      <c r="B105" s="484"/>
      <c r="C105" s="484"/>
      <c r="D105" s="485"/>
      <c r="E105" s="485">
        <f>SUM(E104+F104)</f>
        <v>41</v>
      </c>
      <c r="F105" s="485"/>
      <c r="G105" s="485">
        <f>SUM(G104+H104)</f>
        <v>9</v>
      </c>
      <c r="H105" s="485"/>
      <c r="I105" s="484"/>
      <c r="J105" s="484"/>
      <c r="K105" s="484"/>
      <c r="L105" s="484"/>
      <c r="M105" s="484">
        <f>SUM(M104:N104)</f>
        <v>0</v>
      </c>
      <c r="N105" s="484"/>
      <c r="O105" s="421">
        <f>SUM(O104:P104)</f>
        <v>0</v>
      </c>
      <c r="P105" s="421"/>
      <c r="Q105" s="403"/>
    </row>
    <row r="106" spans="1:12" ht="22.5" customHeight="1">
      <c r="A106" s="366" t="s">
        <v>516</v>
      </c>
      <c r="B106" s="366" t="s">
        <v>4</v>
      </c>
      <c r="C106" s="488" t="s">
        <v>8</v>
      </c>
      <c r="D106" s="488"/>
      <c r="E106" s="505" t="s">
        <v>429</v>
      </c>
      <c r="F106" s="506"/>
      <c r="G106" s="505" t="s">
        <v>5</v>
      </c>
      <c r="H106" s="507"/>
      <c r="I106" s="506"/>
      <c r="J106" s="366" t="s">
        <v>6</v>
      </c>
      <c r="K106" s="366" t="s">
        <v>137</v>
      </c>
      <c r="L106" s="367"/>
    </row>
    <row r="107" spans="1:12" ht="22.5" customHeight="1">
      <c r="A107" s="492" t="s">
        <v>469</v>
      </c>
      <c r="B107" s="6">
        <f>SUM(E104)</f>
        <v>29</v>
      </c>
      <c r="C107" s="424">
        <f>SUM(F104)</f>
        <v>12</v>
      </c>
      <c r="D107" s="424"/>
      <c r="E107" s="481"/>
      <c r="F107" s="483"/>
      <c r="G107" s="481">
        <f>SUM(G104)</f>
        <v>4</v>
      </c>
      <c r="H107" s="482"/>
      <c r="I107" s="483"/>
      <c r="J107" s="6">
        <f>SUM(H104)</f>
        <v>5</v>
      </c>
      <c r="K107" s="486">
        <f>SUM(B107:J107)</f>
        <v>50</v>
      </c>
      <c r="L107" s="3" t="s">
        <v>407</v>
      </c>
    </row>
    <row r="108" spans="1:12" ht="22.5" customHeight="1">
      <c r="A108" s="493"/>
      <c r="B108" s="6">
        <f>PRODUCT(B107*32)</f>
        <v>928</v>
      </c>
      <c r="C108" s="481">
        <f>PRODUCT(C107*42)</f>
        <v>504</v>
      </c>
      <c r="D108" s="483"/>
      <c r="E108" s="481"/>
      <c r="F108" s="483"/>
      <c r="G108" s="481">
        <f>PRODUCT(G107*32)</f>
        <v>128</v>
      </c>
      <c r="H108" s="482"/>
      <c r="I108" s="483"/>
      <c r="J108" s="6">
        <f>PRODUCT(J107*42)</f>
        <v>210</v>
      </c>
      <c r="K108" s="488"/>
      <c r="L108" s="3" t="s">
        <v>408</v>
      </c>
    </row>
    <row r="109" spans="1:12" ht="22.5" customHeight="1">
      <c r="A109" s="492" t="s">
        <v>423</v>
      </c>
      <c r="B109" s="6"/>
      <c r="C109" s="424"/>
      <c r="D109" s="424"/>
      <c r="E109" s="481"/>
      <c r="F109" s="483"/>
      <c r="G109" s="481"/>
      <c r="H109" s="482"/>
      <c r="I109" s="483"/>
      <c r="J109" s="6"/>
      <c r="K109" s="486">
        <f>SUM(B109:J109)</f>
        <v>0</v>
      </c>
      <c r="L109" s="3" t="s">
        <v>407</v>
      </c>
    </row>
    <row r="110" spans="1:12" ht="22.5" customHeight="1">
      <c r="A110" s="493"/>
      <c r="B110" s="6">
        <f>PRODUCT(B109*32)</f>
        <v>0</v>
      </c>
      <c r="C110" s="481">
        <f>PRODUCT(C109*42)</f>
        <v>0</v>
      </c>
      <c r="D110" s="483"/>
      <c r="E110" s="481"/>
      <c r="F110" s="483"/>
      <c r="G110" s="481">
        <f>PRODUCT(G109*32)</f>
        <v>0</v>
      </c>
      <c r="H110" s="482"/>
      <c r="I110" s="483"/>
      <c r="J110" s="6">
        <f>PRODUCT(J109*42)</f>
        <v>0</v>
      </c>
      <c r="K110" s="488"/>
      <c r="L110" s="3" t="s">
        <v>408</v>
      </c>
    </row>
    <row r="111" spans="1:12" ht="22.5" customHeight="1">
      <c r="A111" s="492" t="s">
        <v>470</v>
      </c>
      <c r="B111" s="6"/>
      <c r="C111" s="424"/>
      <c r="D111" s="424"/>
      <c r="E111" s="481"/>
      <c r="F111" s="483"/>
      <c r="G111" s="481"/>
      <c r="H111" s="482"/>
      <c r="I111" s="483"/>
      <c r="J111" s="6"/>
      <c r="K111" s="486">
        <f>SUM(B111:J111)</f>
        <v>0</v>
      </c>
      <c r="L111" s="3" t="s">
        <v>407</v>
      </c>
    </row>
    <row r="112" spans="1:12" ht="22.5" customHeight="1">
      <c r="A112" s="493"/>
      <c r="B112" s="6">
        <f>PRODUCT(B111*32)</f>
        <v>0</v>
      </c>
      <c r="C112" s="481">
        <f>PRODUCT(C111*42)</f>
        <v>0</v>
      </c>
      <c r="D112" s="483"/>
      <c r="E112" s="481"/>
      <c r="F112" s="483"/>
      <c r="G112" s="481">
        <f>PRODUCT(G111*32)</f>
        <v>0</v>
      </c>
      <c r="H112" s="482"/>
      <c r="I112" s="483"/>
      <c r="J112" s="6">
        <f>PRODUCT(J111*42)</f>
        <v>0</v>
      </c>
      <c r="K112" s="488"/>
      <c r="L112" s="3" t="s">
        <v>408</v>
      </c>
    </row>
    <row r="113" spans="1:12" ht="22.5" customHeight="1">
      <c r="A113" s="492" t="s">
        <v>425</v>
      </c>
      <c r="B113" s="6"/>
      <c r="C113" s="424"/>
      <c r="D113" s="424"/>
      <c r="E113" s="481"/>
      <c r="F113" s="483"/>
      <c r="G113" s="481"/>
      <c r="H113" s="482"/>
      <c r="I113" s="483"/>
      <c r="J113" s="6"/>
      <c r="K113" s="486">
        <f>SUM(B113:J113)</f>
        <v>0</v>
      </c>
      <c r="L113" s="3" t="s">
        <v>407</v>
      </c>
    </row>
    <row r="114" spans="1:12" ht="22.5" customHeight="1">
      <c r="A114" s="493"/>
      <c r="B114" s="6">
        <f>PRODUCT(B113*32)</f>
        <v>0</v>
      </c>
      <c r="C114" s="481">
        <f>PRODUCT(C113*42)</f>
        <v>0</v>
      </c>
      <c r="D114" s="483"/>
      <c r="E114" s="481"/>
      <c r="F114" s="483"/>
      <c r="G114" s="481">
        <f>PRODUCT(G113*32)</f>
        <v>0</v>
      </c>
      <c r="H114" s="482"/>
      <c r="I114" s="483"/>
      <c r="J114" s="6">
        <f>PRODUCT(J113*42)</f>
        <v>0</v>
      </c>
      <c r="K114" s="488"/>
      <c r="L114" s="3" t="s">
        <v>408</v>
      </c>
    </row>
    <row r="115" spans="1:12" ht="22.5" customHeight="1">
      <c r="A115" s="492" t="s">
        <v>494</v>
      </c>
      <c r="B115" s="6">
        <f>SUM(B107+B109+B111+B113)</f>
        <v>29</v>
      </c>
      <c r="C115" s="481">
        <f>SUM(C107+C109+C111+C113)</f>
        <v>12</v>
      </c>
      <c r="D115" s="483"/>
      <c r="E115" s="481"/>
      <c r="F115" s="483"/>
      <c r="G115" s="481">
        <f>SUM(G107+G109+G111+G113)</f>
        <v>4</v>
      </c>
      <c r="H115" s="482"/>
      <c r="I115" s="483"/>
      <c r="J115" s="6">
        <f>SUM(J107+J109+J111+J113)</f>
        <v>5</v>
      </c>
      <c r="K115" s="486">
        <f>SUM(B115:J115)</f>
        <v>50</v>
      </c>
      <c r="L115" s="3" t="s">
        <v>407</v>
      </c>
    </row>
    <row r="116" spans="1:12" ht="22.5" customHeight="1">
      <c r="A116" s="493"/>
      <c r="B116" s="6">
        <f>SUM(B108+B110+B112+B114)</f>
        <v>928</v>
      </c>
      <c r="C116" s="481">
        <f>SUM(C108+C110+C112+C114)</f>
        <v>504</v>
      </c>
      <c r="D116" s="483"/>
      <c r="E116" s="481"/>
      <c r="F116" s="483"/>
      <c r="G116" s="481">
        <f>SUM(G108+G110+G112+G114)</f>
        <v>128</v>
      </c>
      <c r="H116" s="482"/>
      <c r="I116" s="483"/>
      <c r="J116" s="6">
        <f>SUM(J108+J110+J112+J114)</f>
        <v>210</v>
      </c>
      <c r="K116" s="488"/>
      <c r="L116" s="3" t="s">
        <v>408</v>
      </c>
    </row>
    <row r="117" spans="1:12" ht="22.5" customHeight="1">
      <c r="A117" s="492" t="s">
        <v>426</v>
      </c>
      <c r="B117" s="6"/>
      <c r="C117" s="424"/>
      <c r="D117" s="424"/>
      <c r="E117" s="481"/>
      <c r="F117" s="483"/>
      <c r="G117" s="481"/>
      <c r="H117" s="482"/>
      <c r="I117" s="483"/>
      <c r="J117" s="6"/>
      <c r="K117" s="486">
        <f>SUM(J118:J119)</f>
        <v>0</v>
      </c>
      <c r="L117" s="489" t="s">
        <v>407</v>
      </c>
    </row>
    <row r="118" spans="1:12" ht="22.5" customHeight="1">
      <c r="A118" s="494"/>
      <c r="B118" s="6" t="s">
        <v>505</v>
      </c>
      <c r="C118" s="481" t="s">
        <v>504</v>
      </c>
      <c r="D118" s="483"/>
      <c r="E118" s="481" t="s">
        <v>503</v>
      </c>
      <c r="F118" s="483"/>
      <c r="G118" s="481"/>
      <c r="H118" s="482"/>
      <c r="I118" s="483"/>
      <c r="J118" s="6">
        <f>SUM(B117:J117)</f>
        <v>0</v>
      </c>
      <c r="K118" s="487"/>
      <c r="L118" s="490"/>
    </row>
    <row r="119" spans="1:12" ht="22.5" customHeight="1">
      <c r="A119" s="494"/>
      <c r="B119" s="6"/>
      <c r="C119" s="481"/>
      <c r="D119" s="483"/>
      <c r="E119" s="481"/>
      <c r="F119" s="483"/>
      <c r="G119" s="481"/>
      <c r="H119" s="482"/>
      <c r="I119" s="483"/>
      <c r="J119" s="6"/>
      <c r="K119" s="487"/>
      <c r="L119" s="491"/>
    </row>
    <row r="120" spans="1:12" ht="22.5" customHeight="1">
      <c r="A120" s="493"/>
      <c r="B120" s="6">
        <f>PRODUCT(B117*34)</f>
        <v>0</v>
      </c>
      <c r="C120" s="424">
        <f>PRODUCT(C117*44)</f>
        <v>0</v>
      </c>
      <c r="D120" s="424"/>
      <c r="E120" s="481">
        <f>PRODUCT(E117*66)</f>
        <v>0</v>
      </c>
      <c r="F120" s="483"/>
      <c r="G120" s="481">
        <f>PRODUCT(G117*34)</f>
        <v>0</v>
      </c>
      <c r="H120" s="482"/>
      <c r="I120" s="483"/>
      <c r="J120" s="6">
        <f>PRODUCT(J117*44)</f>
        <v>0</v>
      </c>
      <c r="K120" s="488"/>
      <c r="L120" s="3" t="s">
        <v>408</v>
      </c>
    </row>
    <row r="121" spans="1:12" ht="22.5" customHeight="1">
      <c r="A121" s="486" t="s">
        <v>137</v>
      </c>
      <c r="B121" s="6">
        <f>SUM(B107+B109+B111+B113+B117)</f>
        <v>29</v>
      </c>
      <c r="C121" s="424">
        <f>SUM(C107+C109+C111+C113+C117)</f>
        <v>12</v>
      </c>
      <c r="D121" s="424"/>
      <c r="E121" s="424">
        <f>SUM(E107+E109+E111+E113+E117)</f>
        <v>0</v>
      </c>
      <c r="F121" s="424"/>
      <c r="G121" s="481">
        <f>SUM(G107+G109+G111+G113+G117)</f>
        <v>4</v>
      </c>
      <c r="H121" s="482"/>
      <c r="I121" s="483"/>
      <c r="J121" s="6">
        <f>SUM(J107+J109+J111+J113+J117)</f>
        <v>5</v>
      </c>
      <c r="K121" s="486">
        <f>SUM(B121:J121)</f>
        <v>50</v>
      </c>
      <c r="L121" s="3" t="s">
        <v>407</v>
      </c>
    </row>
    <row r="122" spans="1:12" ht="22.5" customHeight="1">
      <c r="A122" s="487"/>
      <c r="B122" s="6">
        <f>SUM(B108+B110+B112+B114+B120)</f>
        <v>928</v>
      </c>
      <c r="C122" s="424">
        <f>SUM(C108+C110+C112+C114+C120)</f>
        <v>504</v>
      </c>
      <c r="D122" s="424"/>
      <c r="E122" s="424">
        <f>SUM(E108+E110+E112+E114+E120)</f>
        <v>0</v>
      </c>
      <c r="F122" s="424"/>
      <c r="G122" s="481">
        <f>SUM(G108+G110+G112+G114+G120)</f>
        <v>128</v>
      </c>
      <c r="H122" s="482"/>
      <c r="I122" s="483"/>
      <c r="J122" s="6">
        <f>SUM(J108+J110+J112+J114+J120)</f>
        <v>210</v>
      </c>
      <c r="K122" s="488"/>
      <c r="L122" s="3" t="s">
        <v>408</v>
      </c>
    </row>
    <row r="123" spans="1:12" ht="22.5" customHeight="1">
      <c r="A123" s="488"/>
      <c r="B123" s="424">
        <f>SUM(B122+C122+E122)</f>
        <v>1432</v>
      </c>
      <c r="C123" s="424"/>
      <c r="D123" s="424"/>
      <c r="E123" s="424"/>
      <c r="F123" s="424"/>
      <c r="G123" s="482">
        <f>SUM(G122+J122)</f>
        <v>338</v>
      </c>
      <c r="H123" s="482"/>
      <c r="I123" s="482"/>
      <c r="J123" s="483"/>
      <c r="K123" s="6"/>
      <c r="L123" s="3"/>
    </row>
    <row r="124" spans="1:12" ht="22.5" customHeight="1">
      <c r="A124" s="481"/>
      <c r="B124" s="482"/>
      <c r="C124" s="482"/>
      <c r="D124" s="482"/>
      <c r="E124" s="482"/>
      <c r="F124" s="482"/>
      <c r="G124" s="482"/>
      <c r="H124" s="482"/>
      <c r="I124" s="482"/>
      <c r="J124" s="482"/>
      <c r="K124" s="482"/>
      <c r="L124" s="483"/>
    </row>
    <row r="125" spans="1:12" ht="22.5" customHeight="1">
      <c r="A125" s="6" t="s">
        <v>468</v>
      </c>
      <c r="B125" s="6" t="s">
        <v>4</v>
      </c>
      <c r="C125" s="424" t="s">
        <v>8</v>
      </c>
      <c r="D125" s="424"/>
      <c r="E125" s="481" t="s">
        <v>429</v>
      </c>
      <c r="F125" s="483"/>
      <c r="G125" s="481" t="s">
        <v>5</v>
      </c>
      <c r="H125" s="482"/>
      <c r="I125" s="483"/>
      <c r="J125" s="6" t="s">
        <v>6</v>
      </c>
      <c r="K125" s="6" t="s">
        <v>137</v>
      </c>
      <c r="L125" s="3"/>
    </row>
    <row r="126" spans="1:12" ht="22.5" customHeight="1">
      <c r="A126" s="492" t="s">
        <v>469</v>
      </c>
      <c r="B126" s="6">
        <v>35</v>
      </c>
      <c r="C126" s="424">
        <v>30</v>
      </c>
      <c r="D126" s="424"/>
      <c r="E126" s="481"/>
      <c r="F126" s="483"/>
      <c r="G126" s="481">
        <v>3</v>
      </c>
      <c r="H126" s="482"/>
      <c r="I126" s="483"/>
      <c r="J126" s="6">
        <v>9</v>
      </c>
      <c r="K126" s="486">
        <f>SUM(B126:J126)</f>
        <v>77</v>
      </c>
      <c r="L126" s="3" t="s">
        <v>407</v>
      </c>
    </row>
    <row r="127" spans="1:12" ht="22.5" customHeight="1">
      <c r="A127" s="493"/>
      <c r="B127" s="6">
        <f>PRODUCT(B126*32)</f>
        <v>1120</v>
      </c>
      <c r="C127" s="481">
        <f>PRODUCT(C126*42)</f>
        <v>1260</v>
      </c>
      <c r="D127" s="483"/>
      <c r="E127" s="481"/>
      <c r="F127" s="483"/>
      <c r="G127" s="481">
        <f>PRODUCT(G126*32)</f>
        <v>96</v>
      </c>
      <c r="H127" s="482"/>
      <c r="I127" s="483"/>
      <c r="J127" s="6">
        <f>PRODUCT(J126*42)</f>
        <v>378</v>
      </c>
      <c r="K127" s="488"/>
      <c r="L127" s="3" t="s">
        <v>408</v>
      </c>
    </row>
    <row r="128" spans="1:12" ht="22.5" customHeight="1">
      <c r="A128" s="492" t="s">
        <v>423</v>
      </c>
      <c r="B128" s="6">
        <v>37</v>
      </c>
      <c r="C128" s="424">
        <v>26</v>
      </c>
      <c r="D128" s="424"/>
      <c r="E128" s="481"/>
      <c r="F128" s="483"/>
      <c r="G128" s="481">
        <v>3</v>
      </c>
      <c r="H128" s="482"/>
      <c r="I128" s="483"/>
      <c r="J128" s="6">
        <v>9</v>
      </c>
      <c r="K128" s="486">
        <f>SUM(B128:J128)</f>
        <v>75</v>
      </c>
      <c r="L128" s="3" t="s">
        <v>407</v>
      </c>
    </row>
    <row r="129" spans="1:12" ht="22.5" customHeight="1">
      <c r="A129" s="493"/>
      <c r="B129" s="6">
        <f>PRODUCT(B128*32)</f>
        <v>1184</v>
      </c>
      <c r="C129" s="481">
        <f>PRODUCT(C128*42)</f>
        <v>1092</v>
      </c>
      <c r="D129" s="483"/>
      <c r="E129" s="481"/>
      <c r="F129" s="483"/>
      <c r="G129" s="481">
        <f>PRODUCT(G128*32)</f>
        <v>96</v>
      </c>
      <c r="H129" s="482"/>
      <c r="I129" s="483"/>
      <c r="J129" s="6">
        <f>PRODUCT(J128*42)</f>
        <v>378</v>
      </c>
      <c r="K129" s="488"/>
      <c r="L129" s="3" t="s">
        <v>408</v>
      </c>
    </row>
    <row r="130" spans="1:12" ht="22.5" customHeight="1">
      <c r="A130" s="492" t="s">
        <v>470</v>
      </c>
      <c r="B130" s="6">
        <v>42</v>
      </c>
      <c r="C130" s="424">
        <v>32</v>
      </c>
      <c r="D130" s="424"/>
      <c r="E130" s="481"/>
      <c r="F130" s="483"/>
      <c r="G130" s="481">
        <v>4</v>
      </c>
      <c r="H130" s="482"/>
      <c r="I130" s="483"/>
      <c r="J130" s="6">
        <v>11</v>
      </c>
      <c r="K130" s="486">
        <f>SUM(B130:J130)</f>
        <v>89</v>
      </c>
      <c r="L130" s="3" t="s">
        <v>407</v>
      </c>
    </row>
    <row r="131" spans="1:12" ht="22.5" customHeight="1">
      <c r="A131" s="493"/>
      <c r="B131" s="6">
        <f>PRODUCT(B130*32)</f>
        <v>1344</v>
      </c>
      <c r="C131" s="481">
        <f>PRODUCT(C130*42)</f>
        <v>1344</v>
      </c>
      <c r="D131" s="483"/>
      <c r="E131" s="481"/>
      <c r="F131" s="483"/>
      <c r="G131" s="481">
        <f>PRODUCT(G130*32)</f>
        <v>128</v>
      </c>
      <c r="H131" s="482"/>
      <c r="I131" s="483"/>
      <c r="J131" s="6">
        <f>PRODUCT(J130*42)</f>
        <v>462</v>
      </c>
      <c r="K131" s="488"/>
      <c r="L131" s="3" t="s">
        <v>408</v>
      </c>
    </row>
    <row r="132" spans="1:12" ht="22.5" customHeight="1">
      <c r="A132" s="492" t="s">
        <v>425</v>
      </c>
      <c r="B132" s="6">
        <v>43</v>
      </c>
      <c r="C132" s="424">
        <v>33</v>
      </c>
      <c r="D132" s="424"/>
      <c r="E132" s="481"/>
      <c r="F132" s="483"/>
      <c r="G132" s="481">
        <v>5</v>
      </c>
      <c r="H132" s="482"/>
      <c r="I132" s="483"/>
      <c r="J132" s="6">
        <v>11</v>
      </c>
      <c r="K132" s="486">
        <f>SUM(B132:J132)</f>
        <v>92</v>
      </c>
      <c r="L132" s="3" t="s">
        <v>407</v>
      </c>
    </row>
    <row r="133" spans="1:12" ht="22.5" customHeight="1">
      <c r="A133" s="493"/>
      <c r="B133" s="6">
        <v>1408</v>
      </c>
      <c r="C133" s="481">
        <v>1386</v>
      </c>
      <c r="D133" s="483"/>
      <c r="E133" s="481"/>
      <c r="F133" s="483"/>
      <c r="G133" s="481">
        <v>128</v>
      </c>
      <c r="H133" s="482"/>
      <c r="I133" s="483"/>
      <c r="J133" s="6">
        <v>462</v>
      </c>
      <c r="K133" s="488"/>
      <c r="L133" s="3" t="s">
        <v>408</v>
      </c>
    </row>
    <row r="134" spans="1:12" ht="22.5" customHeight="1">
      <c r="A134" s="492" t="s">
        <v>494</v>
      </c>
      <c r="B134" s="6">
        <f>SUM(B126+B128+B130+B132)</f>
        <v>157</v>
      </c>
      <c r="C134" s="481">
        <f>SUM(C126+C128+C130+C132)</f>
        <v>121</v>
      </c>
      <c r="D134" s="483"/>
      <c r="E134" s="481"/>
      <c r="F134" s="483"/>
      <c r="G134" s="481">
        <f>SUM(G126+G128+G130+G132)</f>
        <v>15</v>
      </c>
      <c r="H134" s="482"/>
      <c r="I134" s="483"/>
      <c r="J134" s="6">
        <f>SUM(J126+J128+J130+J132)</f>
        <v>40</v>
      </c>
      <c r="K134" s="486">
        <f>SUM(B134:J134)</f>
        <v>333</v>
      </c>
      <c r="L134" s="3" t="s">
        <v>407</v>
      </c>
    </row>
    <row r="135" spans="1:12" ht="22.5" customHeight="1">
      <c r="A135" s="493"/>
      <c r="B135" s="6">
        <f>SUM(B127+B129+B131+B133)</f>
        <v>5056</v>
      </c>
      <c r="C135" s="481">
        <f>SUM(C127+C129+C131+C133)</f>
        <v>5082</v>
      </c>
      <c r="D135" s="483"/>
      <c r="E135" s="481"/>
      <c r="F135" s="483"/>
      <c r="G135" s="481">
        <f>SUM(G127+G129+G131+G133)</f>
        <v>448</v>
      </c>
      <c r="H135" s="482"/>
      <c r="I135" s="483"/>
      <c r="J135" s="6">
        <f>SUM(J127+J129+J131+J133)</f>
        <v>1680</v>
      </c>
      <c r="K135" s="488"/>
      <c r="L135" s="3" t="s">
        <v>408</v>
      </c>
    </row>
    <row r="136" spans="1:12" ht="22.5" customHeight="1">
      <c r="A136" s="492" t="s">
        <v>426</v>
      </c>
      <c r="B136" s="6">
        <v>46</v>
      </c>
      <c r="C136" s="424">
        <v>35</v>
      </c>
      <c r="D136" s="424"/>
      <c r="E136" s="481">
        <v>7</v>
      </c>
      <c r="F136" s="483"/>
      <c r="G136" s="481">
        <v>6</v>
      </c>
      <c r="H136" s="482"/>
      <c r="I136" s="483"/>
      <c r="J136" s="6">
        <v>10</v>
      </c>
      <c r="K136" s="486">
        <f>SUM(J137:J138)</f>
        <v>112</v>
      </c>
      <c r="L136" s="489" t="s">
        <v>407</v>
      </c>
    </row>
    <row r="137" spans="1:12" ht="22.5" customHeight="1">
      <c r="A137" s="494"/>
      <c r="B137" s="6" t="s">
        <v>505</v>
      </c>
      <c r="C137" s="481" t="s">
        <v>504</v>
      </c>
      <c r="D137" s="483"/>
      <c r="E137" s="481" t="s">
        <v>503</v>
      </c>
      <c r="F137" s="483"/>
      <c r="G137" s="481"/>
      <c r="H137" s="482"/>
      <c r="I137" s="483"/>
      <c r="J137" s="6">
        <f>SUM(B136:J136)</f>
        <v>104</v>
      </c>
      <c r="K137" s="487"/>
      <c r="L137" s="490"/>
    </row>
    <row r="138" spans="1:12" ht="22.5" customHeight="1">
      <c r="A138" s="494"/>
      <c r="B138" s="6">
        <v>2</v>
      </c>
      <c r="C138" s="481">
        <v>3</v>
      </c>
      <c r="D138" s="483"/>
      <c r="E138" s="481">
        <v>3</v>
      </c>
      <c r="F138" s="483"/>
      <c r="G138" s="481"/>
      <c r="H138" s="482"/>
      <c r="I138" s="483"/>
      <c r="J138" s="6">
        <f>SUM(B138:I138)</f>
        <v>8</v>
      </c>
      <c r="K138" s="487"/>
      <c r="L138" s="491"/>
    </row>
    <row r="139" spans="1:12" ht="22.5" customHeight="1">
      <c r="A139" s="493"/>
      <c r="B139" s="6">
        <f>PRODUCT(B136*34)</f>
        <v>1564</v>
      </c>
      <c r="C139" s="424">
        <f>PRODUCT(C136*44)</f>
        <v>1540</v>
      </c>
      <c r="D139" s="424"/>
      <c r="E139" s="481">
        <f>PRODUCT(E136*66)</f>
        <v>462</v>
      </c>
      <c r="F139" s="483"/>
      <c r="G139" s="481">
        <f>PRODUCT(G136*34)</f>
        <v>204</v>
      </c>
      <c r="H139" s="482"/>
      <c r="I139" s="483"/>
      <c r="J139" s="6">
        <f>PRODUCT(J136*44)</f>
        <v>440</v>
      </c>
      <c r="K139" s="488"/>
      <c r="L139" s="3" t="s">
        <v>408</v>
      </c>
    </row>
    <row r="140" spans="1:12" ht="22.5" customHeight="1">
      <c r="A140" s="486" t="s">
        <v>137</v>
      </c>
      <c r="B140" s="6">
        <f>SUM(B126+B128+B130+B132+B136)</f>
        <v>203</v>
      </c>
      <c r="C140" s="424">
        <f>SUM(C126+C128+C130+C132+C136)</f>
        <v>156</v>
      </c>
      <c r="D140" s="424"/>
      <c r="E140" s="424">
        <f>SUM(E126+E128+E130+E132+E136)</f>
        <v>7</v>
      </c>
      <c r="F140" s="424"/>
      <c r="G140" s="481">
        <f>SUM(G126+G128+G130+G132+G136)</f>
        <v>21</v>
      </c>
      <c r="H140" s="482"/>
      <c r="I140" s="483"/>
      <c r="J140" s="6">
        <f>SUM(J126+J128+J130+J132+J136)</f>
        <v>50</v>
      </c>
      <c r="K140" s="486">
        <f>SUM(B140:J140)</f>
        <v>437</v>
      </c>
      <c r="L140" s="3" t="s">
        <v>407</v>
      </c>
    </row>
    <row r="141" spans="1:12" ht="22.5" customHeight="1">
      <c r="A141" s="487"/>
      <c r="B141" s="6">
        <f>SUM(B127+B129+B131+B133+B139)</f>
        <v>6620</v>
      </c>
      <c r="C141" s="424">
        <f>SUM(C127+C129+C131+C133+C139)</f>
        <v>6622</v>
      </c>
      <c r="D141" s="424"/>
      <c r="E141" s="424">
        <f>SUM(E127+E129+E131+E133+E139)</f>
        <v>462</v>
      </c>
      <c r="F141" s="424"/>
      <c r="G141" s="481">
        <f>SUM(G127+G129+G131+G133+G139)</f>
        <v>652</v>
      </c>
      <c r="H141" s="482"/>
      <c r="I141" s="483"/>
      <c r="J141" s="6">
        <f>SUM(J127+J129+J131+J133+J139)</f>
        <v>2120</v>
      </c>
      <c r="K141" s="488"/>
      <c r="L141" s="3" t="s">
        <v>408</v>
      </c>
    </row>
    <row r="142" spans="1:12" ht="22.5" customHeight="1">
      <c r="A142" s="488"/>
      <c r="B142" s="424">
        <f>SUM(B141+C141+E141)</f>
        <v>13704</v>
      </c>
      <c r="C142" s="424"/>
      <c r="D142" s="424"/>
      <c r="E142" s="424"/>
      <c r="F142" s="424"/>
      <c r="G142" s="482">
        <f>SUM(G141+J141)</f>
        <v>2772</v>
      </c>
      <c r="H142" s="482"/>
      <c r="I142" s="482"/>
      <c r="J142" s="483"/>
      <c r="K142" s="6"/>
      <c r="L142" s="3"/>
    </row>
    <row r="144" spans="1:12" ht="22.5" customHeight="1">
      <c r="A144" s="6" t="s">
        <v>459</v>
      </c>
      <c r="B144" s="6" t="s">
        <v>4</v>
      </c>
      <c r="C144" s="424" t="s">
        <v>8</v>
      </c>
      <c r="D144" s="424"/>
      <c r="E144" s="481" t="s">
        <v>429</v>
      </c>
      <c r="F144" s="483"/>
      <c r="G144" s="481" t="s">
        <v>5</v>
      </c>
      <c r="H144" s="482"/>
      <c r="I144" s="483"/>
      <c r="J144" s="6" t="s">
        <v>6</v>
      </c>
      <c r="K144" s="6" t="s">
        <v>137</v>
      </c>
      <c r="L144" s="3"/>
    </row>
    <row r="145" spans="1:12" ht="22.5" customHeight="1">
      <c r="A145" s="492" t="s">
        <v>422</v>
      </c>
      <c r="B145" s="6">
        <v>33</v>
      </c>
      <c r="C145" s="424">
        <v>10</v>
      </c>
      <c r="D145" s="424"/>
      <c r="E145" s="481"/>
      <c r="F145" s="483"/>
      <c r="G145" s="481">
        <v>9</v>
      </c>
      <c r="H145" s="482"/>
      <c r="I145" s="483"/>
      <c r="J145" s="6">
        <v>4</v>
      </c>
      <c r="K145" s="486">
        <f>SUM(B145:J145)</f>
        <v>56</v>
      </c>
      <c r="L145" s="3" t="s">
        <v>407</v>
      </c>
    </row>
    <row r="146" spans="1:12" ht="22.5" customHeight="1">
      <c r="A146" s="493"/>
      <c r="B146" s="6">
        <f>PRODUCT(B145*32)</f>
        <v>1056</v>
      </c>
      <c r="C146" s="481">
        <f>PRODUCT(C145*42)</f>
        <v>420</v>
      </c>
      <c r="D146" s="483"/>
      <c r="E146" s="481"/>
      <c r="F146" s="483"/>
      <c r="G146" s="481">
        <f>PRODUCT(G145*32)</f>
        <v>288</v>
      </c>
      <c r="H146" s="482"/>
      <c r="I146" s="483"/>
      <c r="J146" s="6">
        <f>PRODUCT(J145*42)</f>
        <v>168</v>
      </c>
      <c r="K146" s="488"/>
      <c r="L146" s="3" t="s">
        <v>408</v>
      </c>
    </row>
    <row r="147" spans="1:12" ht="22.5" customHeight="1">
      <c r="A147" s="492" t="s">
        <v>423</v>
      </c>
      <c r="B147" s="6">
        <v>34</v>
      </c>
      <c r="C147" s="424">
        <v>12</v>
      </c>
      <c r="D147" s="424"/>
      <c r="E147" s="481"/>
      <c r="F147" s="483"/>
      <c r="G147" s="481">
        <v>9</v>
      </c>
      <c r="H147" s="482"/>
      <c r="I147" s="483"/>
      <c r="J147" s="6">
        <v>4</v>
      </c>
      <c r="K147" s="486">
        <f aca="true" t="shared" si="0" ref="K147:K157">SUM(B147:J147)</f>
        <v>59</v>
      </c>
      <c r="L147" s="3" t="s">
        <v>407</v>
      </c>
    </row>
    <row r="148" spans="1:12" ht="22.5" customHeight="1">
      <c r="A148" s="493"/>
      <c r="B148" s="6">
        <v>1088</v>
      </c>
      <c r="C148" s="481">
        <v>504</v>
      </c>
      <c r="D148" s="483"/>
      <c r="E148" s="481"/>
      <c r="F148" s="483"/>
      <c r="G148" s="481">
        <v>288</v>
      </c>
      <c r="H148" s="482"/>
      <c r="I148" s="483"/>
      <c r="J148" s="6">
        <v>168</v>
      </c>
      <c r="K148" s="488"/>
      <c r="L148" s="3" t="s">
        <v>408</v>
      </c>
    </row>
    <row r="149" spans="1:12" ht="22.5" customHeight="1">
      <c r="A149" s="492" t="s">
        <v>424</v>
      </c>
      <c r="B149" s="6">
        <v>36</v>
      </c>
      <c r="C149" s="424">
        <v>18</v>
      </c>
      <c r="D149" s="424"/>
      <c r="E149" s="481"/>
      <c r="F149" s="483"/>
      <c r="G149" s="481">
        <v>5</v>
      </c>
      <c r="H149" s="482"/>
      <c r="I149" s="483"/>
      <c r="J149" s="6">
        <v>5</v>
      </c>
      <c r="K149" s="486">
        <f t="shared" si="0"/>
        <v>64</v>
      </c>
      <c r="L149" s="3" t="s">
        <v>407</v>
      </c>
    </row>
    <row r="150" spans="1:12" ht="22.5" customHeight="1">
      <c r="A150" s="493"/>
      <c r="B150" s="6">
        <v>1152</v>
      </c>
      <c r="C150" s="481">
        <v>756</v>
      </c>
      <c r="D150" s="483"/>
      <c r="E150" s="481"/>
      <c r="F150" s="483"/>
      <c r="G150" s="481">
        <v>160</v>
      </c>
      <c r="H150" s="482"/>
      <c r="I150" s="483"/>
      <c r="J150" s="6">
        <v>210</v>
      </c>
      <c r="K150" s="488"/>
      <c r="L150" s="3" t="s">
        <v>408</v>
      </c>
    </row>
    <row r="151" spans="1:12" ht="22.5" customHeight="1">
      <c r="A151" s="492" t="s">
        <v>425</v>
      </c>
      <c r="B151" s="6">
        <v>35</v>
      </c>
      <c r="C151" s="424">
        <v>17</v>
      </c>
      <c r="D151" s="424"/>
      <c r="E151" s="481"/>
      <c r="F151" s="483"/>
      <c r="G151" s="481">
        <v>9</v>
      </c>
      <c r="H151" s="482"/>
      <c r="I151" s="483"/>
      <c r="J151" s="6">
        <v>4</v>
      </c>
      <c r="K151" s="486">
        <f t="shared" si="0"/>
        <v>65</v>
      </c>
      <c r="L151" s="3" t="s">
        <v>407</v>
      </c>
    </row>
    <row r="152" spans="1:12" ht="22.5" customHeight="1">
      <c r="A152" s="493"/>
      <c r="B152" s="6">
        <v>1120</v>
      </c>
      <c r="C152" s="481">
        <v>714</v>
      </c>
      <c r="D152" s="483"/>
      <c r="E152" s="481"/>
      <c r="F152" s="483"/>
      <c r="G152" s="481">
        <v>288</v>
      </c>
      <c r="H152" s="482"/>
      <c r="I152" s="483"/>
      <c r="J152" s="6">
        <v>168</v>
      </c>
      <c r="K152" s="488"/>
      <c r="L152" s="3" t="s">
        <v>408</v>
      </c>
    </row>
    <row r="153" spans="1:12" ht="22.5" customHeight="1">
      <c r="A153" s="492" t="s">
        <v>494</v>
      </c>
      <c r="B153" s="6">
        <f>SUM(B145+B147+B149+B151)</f>
        <v>138</v>
      </c>
      <c r="C153" s="481">
        <f>SUM(C145+C147+C149+C151)</f>
        <v>57</v>
      </c>
      <c r="D153" s="483"/>
      <c r="E153" s="481"/>
      <c r="F153" s="483"/>
      <c r="G153" s="481">
        <f>SUM(G145+G147+G149+G151)</f>
        <v>32</v>
      </c>
      <c r="H153" s="482"/>
      <c r="I153" s="483"/>
      <c r="J153" s="6">
        <f>SUM(J145+J147+J149+J151)</f>
        <v>17</v>
      </c>
      <c r="K153" s="486">
        <f>SUM(B153:J153)</f>
        <v>244</v>
      </c>
      <c r="L153" s="3" t="s">
        <v>407</v>
      </c>
    </row>
    <row r="154" spans="1:12" ht="22.5" customHeight="1">
      <c r="A154" s="493"/>
      <c r="B154" s="6">
        <f>SUM(B146+B148+B150+B152)</f>
        <v>4416</v>
      </c>
      <c r="C154" s="481">
        <f>SUM(C146+C148+C150+C152)</f>
        <v>2394</v>
      </c>
      <c r="D154" s="483"/>
      <c r="E154" s="481"/>
      <c r="F154" s="483"/>
      <c r="G154" s="481">
        <f>SUM(G146+G148+G150+G152)</f>
        <v>1024</v>
      </c>
      <c r="H154" s="482"/>
      <c r="I154" s="483"/>
      <c r="J154" s="6">
        <f>SUM(J146+J148+J150+J152)</f>
        <v>714</v>
      </c>
      <c r="K154" s="488"/>
      <c r="L154" s="3" t="s">
        <v>408</v>
      </c>
    </row>
    <row r="155" spans="1:12" ht="22.5" customHeight="1">
      <c r="A155" s="492" t="s">
        <v>426</v>
      </c>
      <c r="B155" s="6">
        <v>35</v>
      </c>
      <c r="C155" s="424">
        <v>19</v>
      </c>
      <c r="D155" s="424"/>
      <c r="E155" s="481">
        <v>2</v>
      </c>
      <c r="F155" s="483"/>
      <c r="G155" s="481">
        <v>8</v>
      </c>
      <c r="H155" s="482"/>
      <c r="I155" s="483"/>
      <c r="J155" s="6">
        <v>5</v>
      </c>
      <c r="K155" s="486">
        <f t="shared" si="0"/>
        <v>69</v>
      </c>
      <c r="L155" s="3" t="s">
        <v>407</v>
      </c>
    </row>
    <row r="156" spans="1:12" ht="22.5" customHeight="1">
      <c r="A156" s="493"/>
      <c r="B156" s="6">
        <v>1120</v>
      </c>
      <c r="C156" s="424">
        <v>798</v>
      </c>
      <c r="D156" s="424"/>
      <c r="E156" s="481">
        <v>132</v>
      </c>
      <c r="F156" s="483"/>
      <c r="G156" s="481">
        <v>256</v>
      </c>
      <c r="H156" s="482"/>
      <c r="I156" s="483"/>
      <c r="J156" s="6">
        <v>210</v>
      </c>
      <c r="K156" s="488"/>
      <c r="L156" s="3" t="s">
        <v>408</v>
      </c>
    </row>
    <row r="157" spans="1:12" ht="22.5" customHeight="1">
      <c r="A157" s="486" t="s">
        <v>137</v>
      </c>
      <c r="B157" s="6">
        <f>SUM(B145+B147+B149+B151+B155)</f>
        <v>173</v>
      </c>
      <c r="C157" s="424">
        <f>SUM(C145+C147+C149+C151+C155)</f>
        <v>76</v>
      </c>
      <c r="D157" s="424"/>
      <c r="E157" s="424">
        <f>SUM(E145+E147+E149+E151+E155)</f>
        <v>2</v>
      </c>
      <c r="F157" s="424"/>
      <c r="G157" s="481">
        <f>SUM(G145+G147+G149+G151+G155)</f>
        <v>40</v>
      </c>
      <c r="H157" s="482"/>
      <c r="I157" s="483"/>
      <c r="J157" s="6">
        <f>SUM(J145+J147+J149+J151+J155)</f>
        <v>22</v>
      </c>
      <c r="K157" s="486">
        <f t="shared" si="0"/>
        <v>313</v>
      </c>
      <c r="L157" s="3" t="s">
        <v>407</v>
      </c>
    </row>
    <row r="158" spans="1:12" ht="22.5" customHeight="1">
      <c r="A158" s="487"/>
      <c r="B158" s="6">
        <f>SUM(B146+B148+B150+B152+B156)</f>
        <v>5536</v>
      </c>
      <c r="C158" s="424">
        <f>SUM(C146+C148+C150+C152+C156)</f>
        <v>3192</v>
      </c>
      <c r="D158" s="424"/>
      <c r="E158" s="424">
        <f>SUM(E146+E148+E150+E152+E156)</f>
        <v>132</v>
      </c>
      <c r="F158" s="424"/>
      <c r="G158" s="481">
        <f>SUM(G146+G148+G150+G152+G156)</f>
        <v>1280</v>
      </c>
      <c r="H158" s="482"/>
      <c r="I158" s="483"/>
      <c r="J158" s="6">
        <f>SUM(J146+J148+J150+J152+J156)</f>
        <v>924</v>
      </c>
      <c r="K158" s="488"/>
      <c r="L158" s="3" t="s">
        <v>408</v>
      </c>
    </row>
    <row r="159" spans="1:12" ht="22.5" customHeight="1">
      <c r="A159" s="488"/>
      <c r="B159" s="424">
        <f>SUM(B158+C158+E158)</f>
        <v>8860</v>
      </c>
      <c r="C159" s="424"/>
      <c r="D159" s="424"/>
      <c r="E159" s="424"/>
      <c r="F159" s="424"/>
      <c r="G159" s="482">
        <f>SUM(G158+J158)</f>
        <v>2204</v>
      </c>
      <c r="H159" s="482"/>
      <c r="I159" s="482"/>
      <c r="J159" s="483"/>
      <c r="K159" s="6"/>
      <c r="L159" s="3"/>
    </row>
    <row r="160" spans="3:9" ht="15">
      <c r="C160" s="495"/>
      <c r="D160" s="495"/>
      <c r="E160" s="495"/>
      <c r="F160" s="495"/>
      <c r="G160" s="495"/>
      <c r="H160" s="495"/>
      <c r="I160" s="495"/>
    </row>
  </sheetData>
  <sheetProtection/>
  <mergeCells count="228">
    <mergeCell ref="P35:Q35"/>
    <mergeCell ref="P69:Q69"/>
    <mergeCell ref="N70:Q70"/>
    <mergeCell ref="L136:L138"/>
    <mergeCell ref="A134:A135"/>
    <mergeCell ref="C134:D134"/>
    <mergeCell ref="E134:F134"/>
    <mergeCell ref="G134:I134"/>
    <mergeCell ref="C135:D135"/>
    <mergeCell ref="E135:F135"/>
    <mergeCell ref="G135:I135"/>
    <mergeCell ref="A136:A139"/>
    <mergeCell ref="C137:D137"/>
    <mergeCell ref="E137:F137"/>
    <mergeCell ref="C138:D138"/>
    <mergeCell ref="E138:F138"/>
    <mergeCell ref="G137:I137"/>
    <mergeCell ref="G138:I138"/>
    <mergeCell ref="C131:D131"/>
    <mergeCell ref="E131:F131"/>
    <mergeCell ref="G131:I131"/>
    <mergeCell ref="A128:A129"/>
    <mergeCell ref="C128:D128"/>
    <mergeCell ref="E128:F128"/>
    <mergeCell ref="M1:O1"/>
    <mergeCell ref="M35:O35"/>
    <mergeCell ref="M69:O69"/>
    <mergeCell ref="C132:D132"/>
    <mergeCell ref="E132:F132"/>
    <mergeCell ref="G132:I132"/>
    <mergeCell ref="K132:K133"/>
    <mergeCell ref="C133:D133"/>
    <mergeCell ref="E133:F133"/>
    <mergeCell ref="G133:I133"/>
    <mergeCell ref="C1:H1"/>
    <mergeCell ref="C35:H35"/>
    <mergeCell ref="A102:C102"/>
    <mergeCell ref="A130:A131"/>
    <mergeCell ref="C130:D130"/>
    <mergeCell ref="E130:F130"/>
    <mergeCell ref="G130:I130"/>
    <mergeCell ref="E36:H36"/>
    <mergeCell ref="N36:Q36"/>
    <mergeCell ref="J68:L68"/>
    <mergeCell ref="P1:Q1"/>
    <mergeCell ref="E2:H2"/>
    <mergeCell ref="N2:Q2"/>
    <mergeCell ref="A34:C34"/>
    <mergeCell ref="J34:L34"/>
    <mergeCell ref="C125:D125"/>
    <mergeCell ref="E125:F125"/>
    <mergeCell ref="G125:I125"/>
    <mergeCell ref="A126:A127"/>
    <mergeCell ref="C126:D126"/>
    <mergeCell ref="E126:F126"/>
    <mergeCell ref="G126:I126"/>
    <mergeCell ref="J102:L102"/>
    <mergeCell ref="E70:H70"/>
    <mergeCell ref="K126:K127"/>
    <mergeCell ref="C69:H69"/>
    <mergeCell ref="A68:C68"/>
    <mergeCell ref="C127:D127"/>
    <mergeCell ref="E127:F127"/>
    <mergeCell ref="G127:I127"/>
    <mergeCell ref="C106:D106"/>
    <mergeCell ref="E106:F106"/>
    <mergeCell ref="G106:I106"/>
    <mergeCell ref="A107:A108"/>
    <mergeCell ref="C107:D107"/>
    <mergeCell ref="E107:F107"/>
    <mergeCell ref="G107:I107"/>
    <mergeCell ref="K107:K108"/>
    <mergeCell ref="G144:I144"/>
    <mergeCell ref="E144:F144"/>
    <mergeCell ref="A145:A146"/>
    <mergeCell ref="C146:D146"/>
    <mergeCell ref="C145:D145"/>
    <mergeCell ref="C144:D144"/>
    <mergeCell ref="K128:K129"/>
    <mergeCell ref="C129:D129"/>
    <mergeCell ref="E129:F129"/>
    <mergeCell ref="G142:J142"/>
    <mergeCell ref="G136:I136"/>
    <mergeCell ref="C136:D136"/>
    <mergeCell ref="E136:F136"/>
    <mergeCell ref="G129:I129"/>
    <mergeCell ref="A140:A142"/>
    <mergeCell ref="C140:D140"/>
    <mergeCell ref="E140:F140"/>
    <mergeCell ref="G140:I140"/>
    <mergeCell ref="K140:K141"/>
    <mergeCell ref="C141:D141"/>
    <mergeCell ref="E141:F141"/>
    <mergeCell ref="G141:I141"/>
    <mergeCell ref="B142:F142"/>
    <mergeCell ref="K130:K131"/>
    <mergeCell ref="G128:I128"/>
    <mergeCell ref="K136:K139"/>
    <mergeCell ref="C139:D139"/>
    <mergeCell ref="E139:F139"/>
    <mergeCell ref="G139:I139"/>
    <mergeCell ref="A132:A133"/>
    <mergeCell ref="F160:I160"/>
    <mergeCell ref="C160:E160"/>
    <mergeCell ref="C157:D157"/>
    <mergeCell ref="C158:D158"/>
    <mergeCell ref="G157:I157"/>
    <mergeCell ref="G158:I158"/>
    <mergeCell ref="E156:F156"/>
    <mergeCell ref="E157:F157"/>
    <mergeCell ref="E158:F158"/>
    <mergeCell ref="C156:D156"/>
    <mergeCell ref="A157:A159"/>
    <mergeCell ref="G156:I156"/>
    <mergeCell ref="G145:I145"/>
    <mergeCell ref="G146:I146"/>
    <mergeCell ref="G147:I147"/>
    <mergeCell ref="G148:I148"/>
    <mergeCell ref="G149:I149"/>
    <mergeCell ref="G150:I150"/>
    <mergeCell ref="G151:I151"/>
    <mergeCell ref="G152:I152"/>
    <mergeCell ref="G155:I155"/>
    <mergeCell ref="B159:F159"/>
    <mergeCell ref="E153:F153"/>
    <mergeCell ref="G153:I153"/>
    <mergeCell ref="G159:J159"/>
    <mergeCell ref="C147:D147"/>
    <mergeCell ref="C149:D149"/>
    <mergeCell ref="C151:D151"/>
    <mergeCell ref="C155:D155"/>
    <mergeCell ref="C152:D152"/>
    <mergeCell ref="C154:D154"/>
    <mergeCell ref="G154:I154"/>
    <mergeCell ref="E154:F154"/>
    <mergeCell ref="C153:D153"/>
    <mergeCell ref="E145:F145"/>
    <mergeCell ref="K153:K154"/>
    <mergeCell ref="K134:K135"/>
    <mergeCell ref="A147:A148"/>
    <mergeCell ref="A149:A150"/>
    <mergeCell ref="A151:A152"/>
    <mergeCell ref="A155:A156"/>
    <mergeCell ref="A153:A154"/>
    <mergeCell ref="K157:K158"/>
    <mergeCell ref="K145:K146"/>
    <mergeCell ref="K147:K148"/>
    <mergeCell ref="K149:K150"/>
    <mergeCell ref="K151:K152"/>
    <mergeCell ref="K155:K156"/>
    <mergeCell ref="C148:D148"/>
    <mergeCell ref="C150:D150"/>
    <mergeCell ref="E146:F146"/>
    <mergeCell ref="E147:F147"/>
    <mergeCell ref="E155:F155"/>
    <mergeCell ref="E148:F148"/>
    <mergeCell ref="E149:F149"/>
    <mergeCell ref="E150:F150"/>
    <mergeCell ref="E151:F151"/>
    <mergeCell ref="E152:F152"/>
    <mergeCell ref="C108:D108"/>
    <mergeCell ref="E108:F108"/>
    <mergeCell ref="G108:I108"/>
    <mergeCell ref="A109:A110"/>
    <mergeCell ref="C109:D109"/>
    <mergeCell ref="E109:F109"/>
    <mergeCell ref="G109:I109"/>
    <mergeCell ref="K109:K110"/>
    <mergeCell ref="C110:D110"/>
    <mergeCell ref="E110:F110"/>
    <mergeCell ref="G110:I110"/>
    <mergeCell ref="A111:A112"/>
    <mergeCell ref="C111:D111"/>
    <mergeCell ref="E111:F111"/>
    <mergeCell ref="G111:I111"/>
    <mergeCell ref="K111:K112"/>
    <mergeCell ref="C112:D112"/>
    <mergeCell ref="E112:F112"/>
    <mergeCell ref="G112:I112"/>
    <mergeCell ref="A113:A114"/>
    <mergeCell ref="C113:D113"/>
    <mergeCell ref="E113:F113"/>
    <mergeCell ref="G113:I113"/>
    <mergeCell ref="K113:K114"/>
    <mergeCell ref="C114:D114"/>
    <mergeCell ref="E114:F114"/>
    <mergeCell ref="G114:I114"/>
    <mergeCell ref="G119:I119"/>
    <mergeCell ref="C120:D120"/>
    <mergeCell ref="E120:F120"/>
    <mergeCell ref="G120:I120"/>
    <mergeCell ref="A115:A116"/>
    <mergeCell ref="C115:D115"/>
    <mergeCell ref="E115:F115"/>
    <mergeCell ref="G115:I115"/>
    <mergeCell ref="K115:K116"/>
    <mergeCell ref="C116:D116"/>
    <mergeCell ref="E116:F116"/>
    <mergeCell ref="G116:I116"/>
    <mergeCell ref="A117:A120"/>
    <mergeCell ref="C117:D117"/>
    <mergeCell ref="E117:F117"/>
    <mergeCell ref="G117:I117"/>
    <mergeCell ref="K117:K120"/>
    <mergeCell ref="A124:L124"/>
    <mergeCell ref="I103:L105"/>
    <mergeCell ref="M105:N105"/>
    <mergeCell ref="O105:P105"/>
    <mergeCell ref="A103:C105"/>
    <mergeCell ref="D103:D105"/>
    <mergeCell ref="E105:F105"/>
    <mergeCell ref="G105:H105"/>
    <mergeCell ref="A121:A123"/>
    <mergeCell ref="C121:D121"/>
    <mergeCell ref="E121:F121"/>
    <mergeCell ref="G121:I121"/>
    <mergeCell ref="K121:K122"/>
    <mergeCell ref="C122:D122"/>
    <mergeCell ref="E122:F122"/>
    <mergeCell ref="G122:I122"/>
    <mergeCell ref="B123:F123"/>
    <mergeCell ref="G123:J123"/>
    <mergeCell ref="L117:L119"/>
    <mergeCell ref="C118:D118"/>
    <mergeCell ref="E118:F118"/>
    <mergeCell ref="G118:I118"/>
    <mergeCell ref="C119:D119"/>
    <mergeCell ref="E119:F119"/>
  </mergeCells>
  <dataValidations count="3">
    <dataValidation type="list" operator="equal" allowBlank="1" sqref="D17:D20 D46 IU6:IU7 D87:D88 M45">
      <formula1>"CG,Je,Da,Pro,Hon,Exc"</formula1>
    </dataValidation>
    <dataValidation type="list" operator="equal" allowBlank="1" sqref="IV6:IV7 E6:E7 E55:E67">
      <formula1>"carabine,pistolet,,"</formula1>
    </dataValidation>
    <dataValidation type="list" operator="equal" allowBlank="1" sqref="D16 M46:M67 M72:M101 M38:M44 D72:D81 D21:D33 D89:D101 D4:D14 D38:D45 D47:D67 M4:M33">
      <formula1>"PF,PG,BF,BG,MF,MG"</formula1>
    </dataValidation>
  </dataValidations>
  <printOptions/>
  <pageMargins left="0.11811023622047245" right="0.11811023622047245" top="0.7480314960629921" bottom="0.5511811023622047" header="0.31496062992125984" footer="0.31496062992125984"/>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K34"/>
  <sheetViews>
    <sheetView zoomScalePageLayoutView="0" workbookViewId="0" topLeftCell="A19">
      <selection activeCell="B30" sqref="B30:E34"/>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20"/>
      <c r="B1" s="521"/>
      <c r="C1" s="524" t="s">
        <v>14</v>
      </c>
      <c r="D1" s="525"/>
      <c r="E1" s="525"/>
      <c r="F1" s="525"/>
      <c r="G1" s="525"/>
      <c r="H1" s="525"/>
      <c r="I1" s="525"/>
      <c r="J1" s="525"/>
      <c r="K1" s="526"/>
    </row>
    <row r="2" spans="1:11" ht="37.5" customHeight="1">
      <c r="A2" s="522"/>
      <c r="B2" s="523"/>
      <c r="C2" s="527" t="s">
        <v>271</v>
      </c>
      <c r="D2" s="527"/>
      <c r="E2" s="208">
        <v>1</v>
      </c>
      <c r="F2" s="268" t="s">
        <v>509</v>
      </c>
      <c r="G2" s="55" t="s">
        <v>121</v>
      </c>
      <c r="H2" s="55" t="s">
        <v>312</v>
      </c>
      <c r="I2" s="527" t="s">
        <v>508</v>
      </c>
      <c r="J2" s="527"/>
      <c r="K2" s="527"/>
    </row>
    <row r="3" spans="1:11" s="10" customFormat="1" ht="26.25">
      <c r="A3" s="519" t="s">
        <v>19</v>
      </c>
      <c r="B3" s="519"/>
      <c r="C3" s="416" t="s">
        <v>343</v>
      </c>
      <c r="D3" s="481" t="s">
        <v>7</v>
      </c>
      <c r="E3" s="483"/>
      <c r="F3" s="6">
        <v>25</v>
      </c>
      <c r="G3" s="6" t="s">
        <v>311</v>
      </c>
      <c r="H3" s="6">
        <v>2023</v>
      </c>
      <c r="I3" s="481" t="s">
        <v>269</v>
      </c>
      <c r="J3" s="482"/>
      <c r="K3" s="483"/>
    </row>
    <row r="4" spans="1:11" s="7" customFormat="1" ht="31.5">
      <c r="A4" s="18"/>
      <c r="B4" s="19" t="s">
        <v>0</v>
      </c>
      <c r="C4" s="19" t="s">
        <v>1</v>
      </c>
      <c r="D4" s="19" t="s">
        <v>2</v>
      </c>
      <c r="E4" s="19" t="s">
        <v>3</v>
      </c>
      <c r="F4" s="19" t="s">
        <v>270</v>
      </c>
      <c r="G4" s="19" t="s">
        <v>123</v>
      </c>
      <c r="H4" s="19" t="s">
        <v>122</v>
      </c>
      <c r="I4" s="105" t="s">
        <v>271</v>
      </c>
      <c r="J4" s="528" t="s">
        <v>12</v>
      </c>
      <c r="K4" s="529"/>
    </row>
    <row r="5" spans="1:11" s="7" customFormat="1" ht="21" customHeight="1">
      <c r="A5" s="189">
        <v>1</v>
      </c>
      <c r="B5" s="372" t="s">
        <v>350</v>
      </c>
      <c r="C5" s="373" t="s">
        <v>348</v>
      </c>
      <c r="D5" s="374" t="s">
        <v>300</v>
      </c>
      <c r="E5" s="375" t="s">
        <v>38</v>
      </c>
      <c r="F5" s="200"/>
      <c r="G5" s="12"/>
      <c r="H5" s="12"/>
      <c r="I5" s="12"/>
      <c r="J5" s="517"/>
      <c r="K5" s="518"/>
    </row>
    <row r="6" spans="1:11" ht="21" customHeight="1">
      <c r="A6" s="189">
        <v>2</v>
      </c>
      <c r="B6" s="373" t="s">
        <v>362</v>
      </c>
      <c r="C6" s="373" t="s">
        <v>363</v>
      </c>
      <c r="D6" s="374" t="s">
        <v>300</v>
      </c>
      <c r="E6" s="373" t="s">
        <v>39</v>
      </c>
      <c r="F6" s="200"/>
      <c r="G6" s="12"/>
      <c r="H6" s="12"/>
      <c r="I6" s="12"/>
      <c r="J6" s="517"/>
      <c r="K6" s="518"/>
    </row>
    <row r="7" spans="1:11" ht="21" customHeight="1">
      <c r="A7" s="189">
        <v>3</v>
      </c>
      <c r="B7" s="373" t="s">
        <v>458</v>
      </c>
      <c r="C7" s="373" t="s">
        <v>446</v>
      </c>
      <c r="D7" s="374" t="s">
        <v>300</v>
      </c>
      <c r="E7" s="373" t="s">
        <v>35</v>
      </c>
      <c r="F7" s="200"/>
      <c r="G7" s="12"/>
      <c r="H7" s="12"/>
      <c r="I7" s="12"/>
      <c r="J7" s="517"/>
      <c r="K7" s="518"/>
    </row>
    <row r="8" spans="1:11" ht="21" customHeight="1">
      <c r="A8" s="16">
        <v>4</v>
      </c>
      <c r="B8" s="373" t="s">
        <v>351</v>
      </c>
      <c r="C8" s="373" t="s">
        <v>446</v>
      </c>
      <c r="D8" s="374" t="s">
        <v>300</v>
      </c>
      <c r="E8" s="373" t="s">
        <v>36</v>
      </c>
      <c r="F8" s="200"/>
      <c r="G8" s="3"/>
      <c r="H8" s="3"/>
      <c r="I8" s="3"/>
      <c r="J8" s="432"/>
      <c r="K8" s="432"/>
    </row>
    <row r="9" spans="1:11" ht="21" customHeight="1">
      <c r="A9" s="189">
        <v>5</v>
      </c>
      <c r="B9" s="379" t="s">
        <v>394</v>
      </c>
      <c r="C9" s="380" t="s">
        <v>395</v>
      </c>
      <c r="D9" s="381" t="s">
        <v>334</v>
      </c>
      <c r="E9" s="375" t="s">
        <v>35</v>
      </c>
      <c r="F9" s="200"/>
      <c r="G9" s="12"/>
      <c r="H9" s="12"/>
      <c r="I9" s="12"/>
      <c r="J9" s="517"/>
      <c r="K9" s="518"/>
    </row>
    <row r="10" spans="1:11" ht="21" customHeight="1">
      <c r="A10" s="189">
        <v>6</v>
      </c>
      <c r="B10" s="372" t="s">
        <v>403</v>
      </c>
      <c r="C10" s="373" t="s">
        <v>404</v>
      </c>
      <c r="D10" s="374" t="s">
        <v>405</v>
      </c>
      <c r="E10" s="373" t="s">
        <v>42</v>
      </c>
      <c r="F10" s="200"/>
      <c r="G10" s="12"/>
      <c r="H10" s="12"/>
      <c r="I10" s="12"/>
      <c r="J10" s="517"/>
      <c r="K10" s="518"/>
    </row>
    <row r="11" spans="1:11" ht="21" customHeight="1">
      <c r="A11" s="189">
        <v>7</v>
      </c>
      <c r="B11" s="255" t="s">
        <v>535</v>
      </c>
      <c r="C11" s="256" t="s">
        <v>536</v>
      </c>
      <c r="D11" s="257" t="str">
        <f>'[1]1er crit. EdT'!$K$4</f>
        <v>162</v>
      </c>
      <c r="E11" s="258" t="s">
        <v>35</v>
      </c>
      <c r="F11" s="200"/>
      <c r="G11" s="12"/>
      <c r="H11" s="12"/>
      <c r="I11" s="12"/>
      <c r="J11" s="517"/>
      <c r="K11" s="518"/>
    </row>
    <row r="12" spans="1:11" ht="21" customHeight="1">
      <c r="A12" s="189">
        <v>8</v>
      </c>
      <c r="B12" s="256" t="s">
        <v>537</v>
      </c>
      <c r="C12" s="256" t="s">
        <v>538</v>
      </c>
      <c r="D12" s="257" t="str">
        <f>'[1]1er crit. EdT'!$K$4</f>
        <v>162</v>
      </c>
      <c r="E12" s="258" t="s">
        <v>35</v>
      </c>
      <c r="F12" s="200"/>
      <c r="G12" s="272"/>
      <c r="H12" s="272"/>
      <c r="I12" s="12"/>
      <c r="J12" s="517"/>
      <c r="K12" s="518"/>
    </row>
    <row r="13" spans="1:11" ht="21" customHeight="1">
      <c r="A13" s="189">
        <v>9</v>
      </c>
      <c r="B13" s="224" t="s">
        <v>387</v>
      </c>
      <c r="C13" s="225" t="s">
        <v>415</v>
      </c>
      <c r="D13" s="226" t="s">
        <v>295</v>
      </c>
      <c r="E13" s="225" t="s">
        <v>39</v>
      </c>
      <c r="F13" s="200"/>
      <c r="G13" s="12"/>
      <c r="H13" s="12"/>
      <c r="I13" s="12"/>
      <c r="J13" s="517"/>
      <c r="K13" s="518"/>
    </row>
    <row r="14" spans="1:11" ht="21" customHeight="1">
      <c r="A14" s="189">
        <v>10</v>
      </c>
      <c r="B14" s="225" t="s">
        <v>388</v>
      </c>
      <c r="C14" s="225" t="s">
        <v>420</v>
      </c>
      <c r="D14" s="226" t="s">
        <v>295</v>
      </c>
      <c r="E14" s="225" t="s">
        <v>42</v>
      </c>
      <c r="F14" s="200"/>
      <c r="G14" s="12"/>
      <c r="H14" s="12"/>
      <c r="I14" s="12"/>
      <c r="J14" s="517"/>
      <c r="K14" s="518"/>
    </row>
    <row r="15" spans="1:11" ht="21" customHeight="1">
      <c r="A15" s="189">
        <v>11</v>
      </c>
      <c r="B15" s="255" t="s">
        <v>531</v>
      </c>
      <c r="C15" s="256" t="s">
        <v>532</v>
      </c>
      <c r="D15" s="257" t="s">
        <v>344</v>
      </c>
      <c r="E15" s="258" t="s">
        <v>38</v>
      </c>
      <c r="F15" s="200"/>
      <c r="G15" s="12"/>
      <c r="H15" s="12"/>
      <c r="I15" s="12"/>
      <c r="J15" s="517"/>
      <c r="K15" s="518"/>
    </row>
    <row r="16" spans="1:11" ht="21" customHeight="1">
      <c r="A16" s="189">
        <v>12</v>
      </c>
      <c r="B16" s="255" t="s">
        <v>529</v>
      </c>
      <c r="C16" s="256" t="s">
        <v>530</v>
      </c>
      <c r="D16" s="257" t="s">
        <v>344</v>
      </c>
      <c r="E16" s="258" t="s">
        <v>36</v>
      </c>
      <c r="F16" s="200"/>
      <c r="G16" s="12"/>
      <c r="H16" s="12"/>
      <c r="I16" s="12"/>
      <c r="J16" s="517"/>
      <c r="K16" s="518"/>
    </row>
    <row r="17" spans="1:11" ht="21" customHeight="1">
      <c r="A17" s="189">
        <v>13</v>
      </c>
      <c r="B17" s="255" t="s">
        <v>495</v>
      </c>
      <c r="C17" s="256" t="s">
        <v>496</v>
      </c>
      <c r="D17" s="257" t="s">
        <v>344</v>
      </c>
      <c r="E17" s="258" t="s">
        <v>42</v>
      </c>
      <c r="F17" s="200"/>
      <c r="G17" s="12"/>
      <c r="H17" s="12"/>
      <c r="I17" s="12"/>
      <c r="J17" s="517"/>
      <c r="K17" s="518"/>
    </row>
    <row r="18" spans="1:11" ht="21" customHeight="1">
      <c r="A18" s="189">
        <v>14</v>
      </c>
      <c r="B18" s="255" t="s">
        <v>523</v>
      </c>
      <c r="C18" s="256" t="s">
        <v>524</v>
      </c>
      <c r="D18" s="257" t="s">
        <v>344</v>
      </c>
      <c r="E18" s="258" t="s">
        <v>36</v>
      </c>
      <c r="F18" s="200"/>
      <c r="G18" s="12"/>
      <c r="H18" s="12"/>
      <c r="I18" s="12"/>
      <c r="J18" s="517"/>
      <c r="K18" s="518"/>
    </row>
    <row r="19" spans="1:11" ht="21" customHeight="1">
      <c r="A19" s="189">
        <v>15</v>
      </c>
      <c r="B19" s="255" t="s">
        <v>498</v>
      </c>
      <c r="C19" s="256" t="s">
        <v>499</v>
      </c>
      <c r="D19" s="257" t="s">
        <v>344</v>
      </c>
      <c r="E19" s="258" t="s">
        <v>35</v>
      </c>
      <c r="F19" s="200"/>
      <c r="G19" s="12"/>
      <c r="H19" s="12"/>
      <c r="I19" s="12"/>
      <c r="J19" s="517"/>
      <c r="K19" s="518"/>
    </row>
    <row r="20" spans="1:11" ht="21" customHeight="1">
      <c r="A20" s="189">
        <v>16</v>
      </c>
      <c r="B20" s="255" t="s">
        <v>528</v>
      </c>
      <c r="C20" s="256" t="s">
        <v>282</v>
      </c>
      <c r="D20" s="257" t="s">
        <v>344</v>
      </c>
      <c r="E20" s="258" t="s">
        <v>38</v>
      </c>
      <c r="F20" s="200"/>
      <c r="G20" s="12"/>
      <c r="H20" s="12"/>
      <c r="I20" s="12"/>
      <c r="J20" s="517"/>
      <c r="K20" s="518"/>
    </row>
    <row r="21" spans="1:11" ht="21" customHeight="1">
      <c r="A21" s="189">
        <v>17</v>
      </c>
      <c r="B21" s="255" t="s">
        <v>380</v>
      </c>
      <c r="C21" s="256" t="s">
        <v>381</v>
      </c>
      <c r="D21" s="257" t="s">
        <v>344</v>
      </c>
      <c r="E21" s="258" t="s">
        <v>42</v>
      </c>
      <c r="F21" s="200"/>
      <c r="G21" s="12"/>
      <c r="H21" s="12"/>
      <c r="I21" s="12"/>
      <c r="J21" s="517"/>
      <c r="K21" s="518"/>
    </row>
    <row r="22" spans="1:11" ht="21" customHeight="1">
      <c r="A22" s="189">
        <v>18</v>
      </c>
      <c r="B22" s="78"/>
      <c r="C22" s="79"/>
      <c r="D22" s="80"/>
      <c r="E22" s="81"/>
      <c r="F22" s="200"/>
      <c r="G22" s="12"/>
      <c r="H22" s="12"/>
      <c r="I22" s="12"/>
      <c r="J22" s="517"/>
      <c r="K22" s="518"/>
    </row>
    <row r="23" spans="1:11" ht="21" customHeight="1">
      <c r="A23" s="189">
        <v>19</v>
      </c>
      <c r="B23" s="386"/>
      <c r="C23" s="248"/>
      <c r="D23" s="247"/>
      <c r="E23" s="248"/>
      <c r="F23" s="200"/>
      <c r="G23" s="12"/>
      <c r="H23" s="12"/>
      <c r="I23" s="12"/>
      <c r="J23" s="517"/>
      <c r="K23" s="518"/>
    </row>
    <row r="24" spans="1:11" ht="21" customHeight="1">
      <c r="A24" s="189">
        <v>20</v>
      </c>
      <c r="B24" s="386"/>
      <c r="C24" s="248"/>
      <c r="D24" s="247"/>
      <c r="E24" s="248"/>
      <c r="F24" s="200"/>
      <c r="G24" s="12"/>
      <c r="H24" s="12"/>
      <c r="I24" s="12"/>
      <c r="J24" s="404"/>
      <c r="K24" s="405"/>
    </row>
    <row r="25" spans="1:11" ht="21" customHeight="1">
      <c r="A25" s="189">
        <v>21</v>
      </c>
      <c r="B25" s="386"/>
      <c r="C25" s="248"/>
      <c r="D25" s="247"/>
      <c r="E25" s="248"/>
      <c r="F25" s="200"/>
      <c r="G25" s="12"/>
      <c r="H25" s="12"/>
      <c r="I25" s="12"/>
      <c r="J25" s="404"/>
      <c r="K25" s="405"/>
    </row>
    <row r="26" spans="1:11" ht="21" customHeight="1">
      <c r="A26" s="189">
        <v>22</v>
      </c>
      <c r="B26" s="386"/>
      <c r="C26" s="248"/>
      <c r="D26" s="247"/>
      <c r="E26" s="248"/>
      <c r="F26" s="200"/>
      <c r="G26" s="12"/>
      <c r="H26" s="12"/>
      <c r="I26" s="12"/>
      <c r="J26" s="404"/>
      <c r="K26" s="405"/>
    </row>
    <row r="27" spans="1:11" ht="21" customHeight="1">
      <c r="A27" s="189">
        <v>23</v>
      </c>
      <c r="B27" s="386"/>
      <c r="C27" s="248"/>
      <c r="D27" s="247"/>
      <c r="E27" s="248"/>
      <c r="F27" s="200"/>
      <c r="G27" s="12"/>
      <c r="H27" s="12"/>
      <c r="I27" s="12"/>
      <c r="J27" s="404"/>
      <c r="K27" s="405"/>
    </row>
    <row r="28" spans="1:11" ht="21" customHeight="1">
      <c r="A28" s="189">
        <v>24</v>
      </c>
      <c r="B28" s="386"/>
      <c r="C28" s="248"/>
      <c r="D28" s="247"/>
      <c r="E28" s="248"/>
      <c r="F28" s="200"/>
      <c r="G28" s="12"/>
      <c r="H28" s="12"/>
      <c r="I28" s="12"/>
      <c r="J28" s="404"/>
      <c r="K28" s="405"/>
    </row>
    <row r="29" spans="1:11" ht="21" customHeight="1">
      <c r="A29" s="189">
        <v>25</v>
      </c>
      <c r="B29" s="386"/>
      <c r="C29" s="248"/>
      <c r="D29" s="247"/>
      <c r="E29" s="248"/>
      <c r="F29" s="200"/>
      <c r="G29" s="12"/>
      <c r="H29" s="12"/>
      <c r="I29" s="12"/>
      <c r="J29" s="404"/>
      <c r="K29" s="405"/>
    </row>
    <row r="30" spans="1:11" ht="21" customHeight="1">
      <c r="A30" s="189">
        <v>26</v>
      </c>
      <c r="B30" s="263" t="s">
        <v>527</v>
      </c>
      <c r="C30" s="264" t="s">
        <v>484</v>
      </c>
      <c r="D30" s="251" t="s">
        <v>344</v>
      </c>
      <c r="E30" s="252" t="s">
        <v>38</v>
      </c>
      <c r="F30" s="200"/>
      <c r="G30" s="12"/>
      <c r="H30" s="12"/>
      <c r="I30" s="12"/>
      <c r="J30" s="404"/>
      <c r="K30" s="405"/>
    </row>
    <row r="31" spans="1:11" ht="21" customHeight="1">
      <c r="A31" s="189">
        <v>27</v>
      </c>
      <c r="B31" s="263" t="s">
        <v>225</v>
      </c>
      <c r="C31" s="264" t="s">
        <v>451</v>
      </c>
      <c r="D31" s="251" t="s">
        <v>411</v>
      </c>
      <c r="E31" s="252" t="s">
        <v>36</v>
      </c>
      <c r="F31" s="200"/>
      <c r="G31" s="12"/>
      <c r="H31" s="12"/>
      <c r="I31" s="12"/>
      <c r="J31" s="404"/>
      <c r="K31" s="405"/>
    </row>
    <row r="32" spans="1:11" ht="21" customHeight="1">
      <c r="A32" s="189">
        <v>28</v>
      </c>
      <c r="B32" s="263" t="s">
        <v>382</v>
      </c>
      <c r="C32" s="264" t="s">
        <v>383</v>
      </c>
      <c r="D32" s="251" t="str">
        <f>'[3]1er crit.10m'!$K$4</f>
        <v>287</v>
      </c>
      <c r="E32" s="252" t="s">
        <v>42</v>
      </c>
      <c r="F32" s="200"/>
      <c r="G32" s="12"/>
      <c r="H32" s="12"/>
      <c r="I32" s="12"/>
      <c r="J32" s="404"/>
      <c r="K32" s="405"/>
    </row>
    <row r="33" spans="1:11" ht="21" customHeight="1">
      <c r="A33" s="189">
        <v>29</v>
      </c>
      <c r="B33" s="263" t="s">
        <v>495</v>
      </c>
      <c r="C33" s="264" t="s">
        <v>497</v>
      </c>
      <c r="D33" s="251" t="s">
        <v>344</v>
      </c>
      <c r="E33" s="252" t="s">
        <v>36</v>
      </c>
      <c r="F33" s="200"/>
      <c r="G33" s="12"/>
      <c r="H33" s="12"/>
      <c r="I33" s="12"/>
      <c r="J33" s="404"/>
      <c r="K33" s="405"/>
    </row>
    <row r="34" spans="1:11" ht="21" customHeight="1">
      <c r="A34" s="189">
        <v>30</v>
      </c>
      <c r="B34" s="371" t="s">
        <v>351</v>
      </c>
      <c r="C34" s="377" t="s">
        <v>331</v>
      </c>
      <c r="D34" s="378" t="s">
        <v>300</v>
      </c>
      <c r="E34" s="377" t="s">
        <v>38</v>
      </c>
      <c r="F34" s="200"/>
      <c r="G34" s="12"/>
      <c r="H34" s="12"/>
      <c r="I34" s="12"/>
      <c r="J34" s="404"/>
      <c r="K34" s="405"/>
    </row>
  </sheetData>
  <sheetProtection/>
  <mergeCells count="27">
    <mergeCell ref="J11:K11"/>
    <mergeCell ref="J12:K12"/>
    <mergeCell ref="J4:K4"/>
    <mergeCell ref="J5:K5"/>
    <mergeCell ref="J6:K6"/>
    <mergeCell ref="J7:K7"/>
    <mergeCell ref="J8:K8"/>
    <mergeCell ref="J9:K9"/>
    <mergeCell ref="J10:K10"/>
    <mergeCell ref="A3:B3"/>
    <mergeCell ref="A1:B2"/>
    <mergeCell ref="C1:K1"/>
    <mergeCell ref="I2:K2"/>
    <mergeCell ref="D3:E3"/>
    <mergeCell ref="I3:K3"/>
    <mergeCell ref="C2:D2"/>
    <mergeCell ref="J22:K22"/>
    <mergeCell ref="J23:K23"/>
    <mergeCell ref="J13:K13"/>
    <mergeCell ref="J14:K14"/>
    <mergeCell ref="J15:K15"/>
    <mergeCell ref="J16:K16"/>
    <mergeCell ref="J17:K17"/>
    <mergeCell ref="J18:K18"/>
    <mergeCell ref="J19:K19"/>
    <mergeCell ref="J20:K20"/>
    <mergeCell ref="J21:K21"/>
  </mergeCells>
  <dataValidations count="1">
    <dataValidation type="list" operator="equal" allowBlank="1" sqref="E5:E3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K34"/>
  <sheetViews>
    <sheetView zoomScalePageLayoutView="0" workbookViewId="0" topLeftCell="A1">
      <selection activeCell="N3" sqref="N3"/>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20"/>
      <c r="B1" s="521"/>
      <c r="C1" s="524" t="s">
        <v>14</v>
      </c>
      <c r="D1" s="525"/>
      <c r="E1" s="525"/>
      <c r="F1" s="525"/>
      <c r="G1" s="525"/>
      <c r="H1" s="525"/>
      <c r="I1" s="525"/>
      <c r="J1" s="525"/>
      <c r="K1" s="526"/>
    </row>
    <row r="2" spans="1:11" ht="37.5" customHeight="1">
      <c r="A2" s="522"/>
      <c r="B2" s="523"/>
      <c r="C2" s="527" t="s">
        <v>271</v>
      </c>
      <c r="D2" s="527"/>
      <c r="E2" s="208">
        <v>1</v>
      </c>
      <c r="F2" s="268" t="s">
        <v>522</v>
      </c>
      <c r="G2" s="55" t="s">
        <v>121</v>
      </c>
      <c r="H2" s="55" t="s">
        <v>312</v>
      </c>
      <c r="I2" s="527" t="s">
        <v>508</v>
      </c>
      <c r="J2" s="527"/>
      <c r="K2" s="527"/>
    </row>
    <row r="3" spans="1:11" s="10" customFormat="1" ht="26.25">
      <c r="A3" s="533" t="s">
        <v>317</v>
      </c>
      <c r="B3" s="533"/>
      <c r="C3" s="416" t="s">
        <v>562</v>
      </c>
      <c r="D3" s="532" t="s">
        <v>7</v>
      </c>
      <c r="E3" s="509"/>
      <c r="F3" s="21">
        <v>25</v>
      </c>
      <c r="G3" s="21" t="s">
        <v>311</v>
      </c>
      <c r="H3" s="21">
        <v>2023</v>
      </c>
      <c r="I3" s="532" t="s">
        <v>269</v>
      </c>
      <c r="J3" s="508"/>
      <c r="K3" s="509"/>
    </row>
    <row r="4" spans="1:11" s="10" customFormat="1" ht="47.25">
      <c r="A4" s="18"/>
      <c r="B4" s="19" t="s">
        <v>0</v>
      </c>
      <c r="C4" s="19" t="s">
        <v>1</v>
      </c>
      <c r="D4" s="19" t="s">
        <v>2</v>
      </c>
      <c r="E4" s="19" t="s">
        <v>3</v>
      </c>
      <c r="F4" s="19" t="s">
        <v>270</v>
      </c>
      <c r="G4" s="19" t="s">
        <v>123</v>
      </c>
      <c r="H4" s="19" t="s">
        <v>122</v>
      </c>
      <c r="I4" s="105" t="s">
        <v>271</v>
      </c>
      <c r="J4" s="528" t="s">
        <v>12</v>
      </c>
      <c r="K4" s="529"/>
    </row>
    <row r="5" spans="1:11" s="4" customFormat="1" ht="22.5" customHeight="1">
      <c r="A5" s="16">
        <v>1</v>
      </c>
      <c r="B5" s="292" t="s">
        <v>387</v>
      </c>
      <c r="C5" s="292" t="s">
        <v>430</v>
      </c>
      <c r="D5" s="293" t="s">
        <v>233</v>
      </c>
      <c r="E5" s="294" t="s">
        <v>58</v>
      </c>
      <c r="F5" s="200"/>
      <c r="G5" s="159"/>
      <c r="H5" s="214"/>
      <c r="I5" s="218"/>
      <c r="J5" s="517"/>
      <c r="K5" s="518"/>
    </row>
    <row r="6" spans="1:11" s="4" customFormat="1" ht="22.5" customHeight="1">
      <c r="A6" s="16">
        <v>2</v>
      </c>
      <c r="B6" s="292" t="s">
        <v>510</v>
      </c>
      <c r="C6" s="292" t="s">
        <v>511</v>
      </c>
      <c r="D6" s="293" t="s">
        <v>233</v>
      </c>
      <c r="E6" s="294" t="s">
        <v>58</v>
      </c>
      <c r="F6" s="200"/>
      <c r="G6" s="159"/>
      <c r="H6" s="214"/>
      <c r="I6" s="218"/>
      <c r="J6" s="517"/>
      <c r="K6" s="518"/>
    </row>
    <row r="7" spans="1:11" ht="22.5" customHeight="1">
      <c r="A7" s="16">
        <v>3</v>
      </c>
      <c r="B7" s="292" t="s">
        <v>365</v>
      </c>
      <c r="C7" s="292" t="s">
        <v>512</v>
      </c>
      <c r="D7" s="293" t="s">
        <v>233</v>
      </c>
      <c r="E7" s="294" t="s">
        <v>36</v>
      </c>
      <c r="F7" s="200"/>
      <c r="G7" s="294"/>
      <c r="H7" s="323"/>
      <c r="I7" s="326"/>
      <c r="J7" s="517"/>
      <c r="K7" s="518"/>
    </row>
    <row r="8" spans="1:11" ht="22.5" customHeight="1">
      <c r="A8" s="16">
        <v>4</v>
      </c>
      <c r="B8" s="292" t="s">
        <v>301</v>
      </c>
      <c r="C8" s="292" t="s">
        <v>377</v>
      </c>
      <c r="D8" s="293" t="s">
        <v>233</v>
      </c>
      <c r="E8" s="294" t="s">
        <v>35</v>
      </c>
      <c r="F8" s="200"/>
      <c r="G8" s="294"/>
      <c r="H8" s="323"/>
      <c r="I8" s="326"/>
      <c r="J8" s="517"/>
      <c r="K8" s="518"/>
    </row>
    <row r="9" spans="1:11" ht="22.5" customHeight="1">
      <c r="A9" s="16">
        <v>5</v>
      </c>
      <c r="B9" s="292" t="s">
        <v>365</v>
      </c>
      <c r="C9" s="292" t="s">
        <v>348</v>
      </c>
      <c r="D9" s="293" t="s">
        <v>233</v>
      </c>
      <c r="E9" s="294" t="s">
        <v>35</v>
      </c>
      <c r="F9" s="200"/>
      <c r="G9" s="159"/>
      <c r="H9" s="214"/>
      <c r="I9" s="218"/>
      <c r="J9" s="517"/>
      <c r="K9" s="518"/>
    </row>
    <row r="10" spans="1:11" ht="22.5" customHeight="1">
      <c r="A10" s="16">
        <v>6</v>
      </c>
      <c r="B10" s="292" t="s">
        <v>433</v>
      </c>
      <c r="C10" s="292" t="s">
        <v>434</v>
      </c>
      <c r="D10" s="293" t="s">
        <v>233</v>
      </c>
      <c r="E10" s="294" t="s">
        <v>35</v>
      </c>
      <c r="F10" s="200"/>
      <c r="G10" s="159"/>
      <c r="H10" s="214"/>
      <c r="I10" s="218"/>
      <c r="J10" s="517"/>
      <c r="K10" s="518"/>
    </row>
    <row r="11" spans="1:11" ht="22.5" customHeight="1">
      <c r="A11" s="16">
        <v>7</v>
      </c>
      <c r="B11" s="372" t="s">
        <v>442</v>
      </c>
      <c r="C11" s="373" t="s">
        <v>443</v>
      </c>
      <c r="D11" s="374" t="s">
        <v>405</v>
      </c>
      <c r="E11" s="373" t="s">
        <v>35</v>
      </c>
      <c r="F11" s="200"/>
      <c r="G11" s="159"/>
      <c r="H11" s="214"/>
      <c r="I11" s="218"/>
      <c r="J11" s="517"/>
      <c r="K11" s="518"/>
    </row>
    <row r="12" spans="1:11" ht="22.5" customHeight="1">
      <c r="A12" s="16">
        <v>8</v>
      </c>
      <c r="B12" s="260" t="s">
        <v>375</v>
      </c>
      <c r="C12" s="261" t="s">
        <v>376</v>
      </c>
      <c r="D12" s="262" t="s">
        <v>341</v>
      </c>
      <c r="E12" s="261" t="s">
        <v>35</v>
      </c>
      <c r="F12" s="200"/>
      <c r="G12" s="159"/>
      <c r="H12" s="214"/>
      <c r="I12" s="218"/>
      <c r="J12" s="517"/>
      <c r="K12" s="518"/>
    </row>
    <row r="13" spans="1:11" ht="22.5" customHeight="1">
      <c r="A13" s="16">
        <v>9</v>
      </c>
      <c r="B13" s="255" t="s">
        <v>533</v>
      </c>
      <c r="C13" s="256" t="s">
        <v>539</v>
      </c>
      <c r="D13" s="330" t="s">
        <v>304</v>
      </c>
      <c r="E13" s="258" t="s">
        <v>36</v>
      </c>
      <c r="F13" s="200"/>
      <c r="G13" s="159"/>
      <c r="H13" s="214"/>
      <c r="I13" s="218"/>
      <c r="J13" s="517"/>
      <c r="K13" s="518"/>
    </row>
    <row r="14" spans="1:11" ht="22.5" customHeight="1">
      <c r="A14" s="16">
        <v>10</v>
      </c>
      <c r="B14" s="255" t="s">
        <v>492</v>
      </c>
      <c r="C14" s="256" t="s">
        <v>493</v>
      </c>
      <c r="D14" s="257" t="str">
        <f>'[2]3 crit. EdT'!$K$4</f>
        <v>170</v>
      </c>
      <c r="E14" s="331" t="s">
        <v>35</v>
      </c>
      <c r="F14" s="200"/>
      <c r="G14" s="159"/>
      <c r="H14" s="214"/>
      <c r="I14" s="218"/>
      <c r="J14" s="517"/>
      <c r="K14" s="518"/>
    </row>
    <row r="15" spans="1:11" ht="22.5" customHeight="1">
      <c r="A15" s="16">
        <v>11</v>
      </c>
      <c r="B15" s="328" t="s">
        <v>466</v>
      </c>
      <c r="C15" s="329" t="s">
        <v>467</v>
      </c>
      <c r="D15" s="330" t="s">
        <v>304</v>
      </c>
      <c r="E15" s="331" t="s">
        <v>35</v>
      </c>
      <c r="F15" s="200"/>
      <c r="G15" s="159"/>
      <c r="H15" s="214"/>
      <c r="I15" s="218"/>
      <c r="J15" s="517"/>
      <c r="K15" s="518"/>
    </row>
    <row r="16" spans="1:11" ht="22.5" customHeight="1">
      <c r="A16" s="16">
        <v>12</v>
      </c>
      <c r="B16" s="328" t="s">
        <v>462</v>
      </c>
      <c r="C16" s="329" t="s">
        <v>463</v>
      </c>
      <c r="D16" s="330" t="s">
        <v>304</v>
      </c>
      <c r="E16" s="331" t="s">
        <v>36</v>
      </c>
      <c r="F16" s="200"/>
      <c r="G16" s="159"/>
      <c r="H16" s="214"/>
      <c r="I16" s="218"/>
      <c r="J16" s="517"/>
      <c r="K16" s="518"/>
    </row>
    <row r="17" spans="1:11" ht="22.5" customHeight="1">
      <c r="A17" s="16">
        <v>13</v>
      </c>
      <c r="B17" s="328" t="s">
        <v>464</v>
      </c>
      <c r="C17" s="329" t="s">
        <v>465</v>
      </c>
      <c r="D17" s="330" t="s">
        <v>304</v>
      </c>
      <c r="E17" s="331" t="s">
        <v>35</v>
      </c>
      <c r="F17" s="200"/>
      <c r="G17" s="159"/>
      <c r="H17" s="214"/>
      <c r="I17" s="218"/>
      <c r="J17" s="517"/>
      <c r="K17" s="518"/>
    </row>
    <row r="18" spans="1:11" ht="22.5" customHeight="1">
      <c r="A18" s="16">
        <v>14</v>
      </c>
      <c r="B18" s="255" t="s">
        <v>534</v>
      </c>
      <c r="C18" s="256" t="s">
        <v>540</v>
      </c>
      <c r="D18" s="330" t="s">
        <v>304</v>
      </c>
      <c r="E18" s="258" t="s">
        <v>42</v>
      </c>
      <c r="F18" s="200"/>
      <c r="G18" s="159"/>
      <c r="H18" s="214"/>
      <c r="I18" s="218"/>
      <c r="J18" s="517"/>
      <c r="K18" s="518"/>
    </row>
    <row r="19" spans="1:11" ht="22.5" customHeight="1">
      <c r="A19" s="16">
        <v>15</v>
      </c>
      <c r="B19" s="224" t="s">
        <v>349</v>
      </c>
      <c r="C19" s="225" t="s">
        <v>348</v>
      </c>
      <c r="D19" s="226" t="s">
        <v>295</v>
      </c>
      <c r="E19" s="225" t="s">
        <v>38</v>
      </c>
      <c r="F19" s="200"/>
      <c r="G19" s="159"/>
      <c r="H19" s="214"/>
      <c r="I19" s="218"/>
      <c r="J19" s="517"/>
      <c r="K19" s="518"/>
    </row>
    <row r="20" spans="1:11" ht="22.5" customHeight="1">
      <c r="A20" s="16">
        <v>16</v>
      </c>
      <c r="B20" s="224" t="s">
        <v>455</v>
      </c>
      <c r="C20" s="225" t="s">
        <v>414</v>
      </c>
      <c r="D20" s="226" t="s">
        <v>295</v>
      </c>
      <c r="E20" s="225" t="s">
        <v>42</v>
      </c>
      <c r="F20" s="200"/>
      <c r="G20" s="159"/>
      <c r="H20" s="214"/>
      <c r="I20" s="218"/>
      <c r="J20" s="517"/>
      <c r="K20" s="518"/>
    </row>
    <row r="21" spans="1:11" ht="22.5" customHeight="1">
      <c r="A21" s="16">
        <v>17</v>
      </c>
      <c r="B21" s="224" t="s">
        <v>472</v>
      </c>
      <c r="C21" s="225" t="s">
        <v>410</v>
      </c>
      <c r="D21" s="226" t="s">
        <v>295</v>
      </c>
      <c r="E21" s="225" t="s">
        <v>35</v>
      </c>
      <c r="F21" s="200"/>
      <c r="G21" s="159"/>
      <c r="H21" s="214"/>
      <c r="I21" s="218"/>
      <c r="J21" s="517"/>
      <c r="K21" s="518"/>
    </row>
    <row r="22" spans="1:11" ht="22.5" customHeight="1">
      <c r="A22" s="16">
        <v>18</v>
      </c>
      <c r="B22" s="224" t="s">
        <v>386</v>
      </c>
      <c r="C22" s="225" t="s">
        <v>417</v>
      </c>
      <c r="D22" s="226" t="s">
        <v>295</v>
      </c>
      <c r="E22" s="225" t="s">
        <v>38</v>
      </c>
      <c r="F22" s="200"/>
      <c r="G22" s="159"/>
      <c r="H22" s="214"/>
      <c r="I22" s="218"/>
      <c r="J22" s="517"/>
      <c r="K22" s="518"/>
    </row>
    <row r="23" spans="1:11" ht="22.5" customHeight="1">
      <c r="A23" s="291">
        <v>19</v>
      </c>
      <c r="B23" s="225" t="s">
        <v>389</v>
      </c>
      <c r="C23" s="225" t="s">
        <v>418</v>
      </c>
      <c r="D23" s="226" t="s">
        <v>295</v>
      </c>
      <c r="E23" s="225" t="s">
        <v>38</v>
      </c>
      <c r="F23" s="201"/>
      <c r="G23" s="322"/>
      <c r="H23" s="322"/>
      <c r="I23" s="205"/>
      <c r="J23" s="531"/>
      <c r="K23" s="531"/>
    </row>
    <row r="24" spans="1:11" ht="22.5" customHeight="1">
      <c r="A24" s="291">
        <v>20</v>
      </c>
      <c r="B24" s="255" t="s">
        <v>500</v>
      </c>
      <c r="C24" s="256" t="s">
        <v>501</v>
      </c>
      <c r="D24" s="257" t="s">
        <v>344</v>
      </c>
      <c r="E24" s="258" t="s">
        <v>35</v>
      </c>
      <c r="F24" s="201"/>
      <c r="G24" s="322"/>
      <c r="H24" s="322"/>
      <c r="I24" s="205"/>
      <c r="J24" s="531"/>
      <c r="K24" s="531"/>
    </row>
    <row r="25" spans="1:11" ht="22.5" customHeight="1">
      <c r="A25" s="291">
        <v>21</v>
      </c>
      <c r="B25" s="271" t="s">
        <v>521</v>
      </c>
      <c r="C25" s="269" t="s">
        <v>473</v>
      </c>
      <c r="D25" s="253" t="s">
        <v>364</v>
      </c>
      <c r="E25" s="254" t="s">
        <v>36</v>
      </c>
      <c r="F25" s="201"/>
      <c r="G25" s="322"/>
      <c r="H25" s="322"/>
      <c r="I25" s="205"/>
      <c r="J25" s="531"/>
      <c r="K25" s="531"/>
    </row>
    <row r="26" spans="1:11" ht="22.5" customHeight="1">
      <c r="A26" s="291">
        <v>22</v>
      </c>
      <c r="B26" s="255" t="s">
        <v>409</v>
      </c>
      <c r="C26" s="256" t="s">
        <v>410</v>
      </c>
      <c r="D26" s="257" t="s">
        <v>344</v>
      </c>
      <c r="E26" s="258" t="s">
        <v>36</v>
      </c>
      <c r="F26" s="201"/>
      <c r="G26" s="322"/>
      <c r="H26" s="322"/>
      <c r="I26" s="205"/>
      <c r="J26" s="531"/>
      <c r="K26" s="531"/>
    </row>
    <row r="27" spans="1:11" ht="22.5" customHeight="1">
      <c r="A27" s="291">
        <v>23</v>
      </c>
      <c r="B27" s="255" t="s">
        <v>526</v>
      </c>
      <c r="C27" s="256" t="s">
        <v>331</v>
      </c>
      <c r="D27" s="257" t="s">
        <v>344</v>
      </c>
      <c r="E27" s="258" t="s">
        <v>35</v>
      </c>
      <c r="F27" s="201"/>
      <c r="G27" s="322"/>
      <c r="H27" s="322"/>
      <c r="I27" s="205"/>
      <c r="J27" s="531"/>
      <c r="K27" s="531"/>
    </row>
    <row r="28" spans="1:11" ht="22.5" customHeight="1">
      <c r="A28" s="291">
        <v>24</v>
      </c>
      <c r="B28" s="255" t="s">
        <v>525</v>
      </c>
      <c r="C28" s="256" t="s">
        <v>348</v>
      </c>
      <c r="D28" s="257" t="s">
        <v>344</v>
      </c>
      <c r="E28" s="258" t="s">
        <v>35</v>
      </c>
      <c r="F28" s="201"/>
      <c r="G28" s="322"/>
      <c r="H28" s="322"/>
      <c r="I28" s="205"/>
      <c r="J28" s="531"/>
      <c r="K28" s="531"/>
    </row>
    <row r="29" spans="1:11" ht="22.5" customHeight="1">
      <c r="A29" s="291">
        <v>25</v>
      </c>
      <c r="B29" s="386"/>
      <c r="C29" s="248"/>
      <c r="D29" s="247"/>
      <c r="E29" s="248"/>
      <c r="F29" s="201"/>
      <c r="G29" s="322"/>
      <c r="H29" s="322"/>
      <c r="I29" s="205"/>
      <c r="J29" s="531"/>
      <c r="K29" s="531"/>
    </row>
    <row r="30" spans="1:11" ht="22.5" customHeight="1">
      <c r="A30" s="291">
        <v>26</v>
      </c>
      <c r="B30" s="386"/>
      <c r="C30" s="248"/>
      <c r="D30" s="247"/>
      <c r="E30" s="248"/>
      <c r="F30" s="201"/>
      <c r="G30" s="322"/>
      <c r="H30" s="322"/>
      <c r="I30" s="205"/>
      <c r="J30" s="531"/>
      <c r="K30" s="531"/>
    </row>
    <row r="31" spans="1:11" ht="22.5" customHeight="1">
      <c r="A31" s="291">
        <v>27</v>
      </c>
      <c r="B31" s="263" t="s">
        <v>412</v>
      </c>
      <c r="C31" s="264" t="s">
        <v>413</v>
      </c>
      <c r="D31" s="251" t="s">
        <v>347</v>
      </c>
      <c r="E31" s="252" t="s">
        <v>42</v>
      </c>
      <c r="F31" s="201"/>
      <c r="G31" s="322"/>
      <c r="H31" s="322"/>
      <c r="I31" s="205"/>
      <c r="J31" s="531"/>
      <c r="K31" s="531"/>
    </row>
    <row r="32" spans="1:11" ht="22.5" customHeight="1">
      <c r="A32" s="291">
        <v>28</v>
      </c>
      <c r="B32" s="231" t="s">
        <v>476</v>
      </c>
      <c r="C32" s="232" t="s">
        <v>432</v>
      </c>
      <c r="D32" s="233" t="s">
        <v>295</v>
      </c>
      <c r="E32" s="232" t="s">
        <v>36</v>
      </c>
      <c r="F32" s="201"/>
      <c r="G32" s="322"/>
      <c r="H32" s="322"/>
      <c r="I32" s="205"/>
      <c r="J32" s="531"/>
      <c r="K32" s="531"/>
    </row>
    <row r="33" spans="1:11" ht="22.5" customHeight="1">
      <c r="A33" s="291">
        <v>29</v>
      </c>
      <c r="B33" s="232" t="s">
        <v>456</v>
      </c>
      <c r="C33" s="232" t="s">
        <v>406</v>
      </c>
      <c r="D33" s="233" t="s">
        <v>295</v>
      </c>
      <c r="E33" s="232" t="s">
        <v>35</v>
      </c>
      <c r="F33" s="201"/>
      <c r="G33" s="322"/>
      <c r="H33" s="322"/>
      <c r="I33" s="205"/>
      <c r="J33" s="531"/>
      <c r="K33" s="531"/>
    </row>
    <row r="34" spans="1:11" ht="22.5" customHeight="1">
      <c r="A34" s="16">
        <v>30</v>
      </c>
      <c r="B34" s="369" t="s">
        <v>378</v>
      </c>
      <c r="C34" s="369" t="s">
        <v>379</v>
      </c>
      <c r="D34" s="368" t="s">
        <v>233</v>
      </c>
      <c r="E34" s="369" t="s">
        <v>42</v>
      </c>
      <c r="F34" s="200"/>
      <c r="G34" s="159"/>
      <c r="H34" s="159"/>
      <c r="I34" s="218"/>
      <c r="J34" s="530"/>
      <c r="K34" s="530"/>
    </row>
  </sheetData>
  <sheetProtection/>
  <mergeCells count="38">
    <mergeCell ref="J21:K21"/>
    <mergeCell ref="J22:K22"/>
    <mergeCell ref="J23:K23"/>
    <mergeCell ref="J11:K11"/>
    <mergeCell ref="J12:K12"/>
    <mergeCell ref="J13:K13"/>
    <mergeCell ref="J14:K14"/>
    <mergeCell ref="J15:K15"/>
    <mergeCell ref="J16:K16"/>
    <mergeCell ref="J17:K17"/>
    <mergeCell ref="J18:K18"/>
    <mergeCell ref="J19:K19"/>
    <mergeCell ref="J20:K20"/>
    <mergeCell ref="A1:B2"/>
    <mergeCell ref="C1:K1"/>
    <mergeCell ref="I2:K2"/>
    <mergeCell ref="J4:K4"/>
    <mergeCell ref="D3:E3"/>
    <mergeCell ref="I3:K3"/>
    <mergeCell ref="C2:D2"/>
    <mergeCell ref="A3:B3"/>
    <mergeCell ref="J10:K10"/>
    <mergeCell ref="J5:K5"/>
    <mergeCell ref="J6:K6"/>
    <mergeCell ref="J7:K7"/>
    <mergeCell ref="J8:K8"/>
    <mergeCell ref="J9:K9"/>
    <mergeCell ref="J24:K24"/>
    <mergeCell ref="J25:K25"/>
    <mergeCell ref="J26:K26"/>
    <mergeCell ref="J27:K27"/>
    <mergeCell ref="J28:K28"/>
    <mergeCell ref="J34:K34"/>
    <mergeCell ref="J29:K29"/>
    <mergeCell ref="J30:K30"/>
    <mergeCell ref="J31:K31"/>
    <mergeCell ref="J32:K32"/>
    <mergeCell ref="J33:K33"/>
  </mergeCells>
  <dataValidations count="2">
    <dataValidation type="list" operator="equal" allowBlank="1" sqref="E13:E34 E5:E11">
      <formula1>"PF,PG,BF,BG,MF,MG"</formula1>
    </dataValidation>
    <dataValidation type="list" operator="equal" allowBlank="1" sqref="E12">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dimension ref="A1:K34"/>
  <sheetViews>
    <sheetView zoomScalePageLayoutView="0" workbookViewId="0" topLeftCell="A1">
      <selection activeCell="C3" sqref="C3"/>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20"/>
      <c r="B1" s="521"/>
      <c r="C1" s="524" t="s">
        <v>14</v>
      </c>
      <c r="D1" s="525"/>
      <c r="E1" s="525"/>
      <c r="F1" s="525"/>
      <c r="G1" s="525"/>
      <c r="H1" s="525"/>
      <c r="I1" s="525"/>
      <c r="J1" s="525"/>
      <c r="K1" s="526"/>
    </row>
    <row r="2" spans="1:11" ht="37.5" customHeight="1">
      <c r="A2" s="522"/>
      <c r="B2" s="523"/>
      <c r="C2" s="527" t="s">
        <v>271</v>
      </c>
      <c r="D2" s="527"/>
      <c r="E2" s="208">
        <v>1</v>
      </c>
      <c r="F2" s="268" t="s">
        <v>522</v>
      </c>
      <c r="G2" s="55" t="s">
        <v>121</v>
      </c>
      <c r="H2" s="55" t="s">
        <v>312</v>
      </c>
      <c r="I2" s="527" t="s">
        <v>508</v>
      </c>
      <c r="J2" s="527"/>
      <c r="K2" s="527"/>
    </row>
    <row r="3" spans="1:11" ht="21">
      <c r="A3" s="533" t="s">
        <v>21</v>
      </c>
      <c r="B3" s="533"/>
      <c r="C3" s="318"/>
      <c r="D3" s="532" t="s">
        <v>7</v>
      </c>
      <c r="E3" s="509"/>
      <c r="F3" s="21">
        <v>25</v>
      </c>
      <c r="G3" s="21" t="s">
        <v>311</v>
      </c>
      <c r="H3" s="21">
        <v>2023</v>
      </c>
      <c r="I3" s="532" t="s">
        <v>269</v>
      </c>
      <c r="J3" s="508"/>
      <c r="K3" s="509"/>
    </row>
    <row r="4" spans="1:11" ht="31.5">
      <c r="A4" s="18"/>
      <c r="B4" s="19" t="s">
        <v>0</v>
      </c>
      <c r="C4" s="19" t="s">
        <v>1</v>
      </c>
      <c r="D4" s="19" t="s">
        <v>2</v>
      </c>
      <c r="E4" s="19" t="s">
        <v>3</v>
      </c>
      <c r="F4" s="19" t="s">
        <v>270</v>
      </c>
      <c r="G4" s="19" t="s">
        <v>123</v>
      </c>
      <c r="H4" s="19" t="s">
        <v>122</v>
      </c>
      <c r="I4" s="105" t="s">
        <v>271</v>
      </c>
      <c r="J4" s="528" t="s">
        <v>12</v>
      </c>
      <c r="K4" s="529"/>
    </row>
    <row r="5" spans="1:11" ht="22.5" customHeight="1">
      <c r="A5" s="189">
        <v>1</v>
      </c>
      <c r="B5" s="269"/>
      <c r="C5" s="269"/>
      <c r="D5" s="253"/>
      <c r="E5" s="254"/>
      <c r="F5" s="201"/>
      <c r="G5" s="159"/>
      <c r="H5" s="159"/>
      <c r="I5" s="218"/>
      <c r="J5" s="517"/>
      <c r="K5" s="518"/>
    </row>
    <row r="6" spans="1:11" ht="22.5" customHeight="1">
      <c r="A6" s="189">
        <v>2</v>
      </c>
      <c r="B6" s="269"/>
      <c r="C6" s="269"/>
      <c r="D6" s="253"/>
      <c r="E6" s="254"/>
      <c r="F6" s="201"/>
      <c r="G6" s="159"/>
      <c r="H6" s="159"/>
      <c r="I6" s="218"/>
      <c r="J6" s="517"/>
      <c r="K6" s="518"/>
    </row>
    <row r="7" spans="1:11" ht="22.5" customHeight="1">
      <c r="A7" s="189">
        <v>3</v>
      </c>
      <c r="B7" s="386"/>
      <c r="C7" s="248"/>
      <c r="D7" s="247"/>
      <c r="E7" s="254"/>
      <c r="F7" s="201"/>
      <c r="G7" s="159"/>
      <c r="H7" s="159"/>
      <c r="I7" s="218"/>
      <c r="J7" s="517"/>
      <c r="K7" s="518"/>
    </row>
    <row r="8" spans="1:11" ht="22.5" customHeight="1">
      <c r="A8" s="189">
        <v>4</v>
      </c>
      <c r="B8" s="248"/>
      <c r="C8" s="248"/>
      <c r="D8" s="247"/>
      <c r="E8" s="248"/>
      <c r="F8" s="201"/>
      <c r="G8" s="159"/>
      <c r="H8" s="159"/>
      <c r="I8" s="218"/>
      <c r="J8" s="517"/>
      <c r="K8" s="518"/>
    </row>
    <row r="9" spans="1:11" ht="22.5" customHeight="1">
      <c r="A9" s="189">
        <v>5</v>
      </c>
      <c r="B9" s="297"/>
      <c r="C9" s="297"/>
      <c r="D9" s="293"/>
      <c r="E9" s="294"/>
      <c r="F9" s="201"/>
      <c r="G9" s="159"/>
      <c r="H9" s="159"/>
      <c r="I9" s="218"/>
      <c r="J9" s="517"/>
      <c r="K9" s="518"/>
    </row>
    <row r="10" spans="1:11" ht="22.5" customHeight="1">
      <c r="A10" s="189">
        <v>6</v>
      </c>
      <c r="B10" s="249"/>
      <c r="C10" s="249"/>
      <c r="D10" s="293"/>
      <c r="E10" s="294"/>
      <c r="F10" s="201"/>
      <c r="G10" s="159"/>
      <c r="H10" s="159"/>
      <c r="I10" s="218"/>
      <c r="J10" s="517"/>
      <c r="K10" s="518"/>
    </row>
    <row r="11" spans="1:11" ht="22.5" customHeight="1">
      <c r="A11" s="189">
        <v>7</v>
      </c>
      <c r="B11" s="271"/>
      <c r="C11" s="269"/>
      <c r="D11" s="253"/>
      <c r="E11" s="254"/>
      <c r="F11" s="201"/>
      <c r="G11" s="159"/>
      <c r="H11" s="159"/>
      <c r="I11" s="218"/>
      <c r="J11" s="517"/>
      <c r="K11" s="518"/>
    </row>
    <row r="12" spans="1:11" ht="22.5" customHeight="1">
      <c r="A12" s="189">
        <v>8</v>
      </c>
      <c r="B12" s="390"/>
      <c r="C12" s="391"/>
      <c r="D12" s="392"/>
      <c r="E12" s="393"/>
      <c r="F12" s="201"/>
      <c r="G12" s="159"/>
      <c r="H12" s="159"/>
      <c r="I12" s="218"/>
      <c r="J12" s="517"/>
      <c r="K12" s="518"/>
    </row>
    <row r="13" spans="1:11" ht="22.5" customHeight="1">
      <c r="A13" s="189">
        <v>9</v>
      </c>
      <c r="B13" s="386"/>
      <c r="C13" s="248"/>
      <c r="D13" s="247"/>
      <c r="E13" s="248"/>
      <c r="F13" s="201"/>
      <c r="G13" s="159"/>
      <c r="H13" s="159"/>
      <c r="I13" s="218"/>
      <c r="J13" s="517"/>
      <c r="K13" s="518"/>
    </row>
    <row r="14" spans="1:11" ht="22.5" customHeight="1">
      <c r="A14" s="189">
        <v>10</v>
      </c>
      <c r="B14" s="357"/>
      <c r="C14" s="358"/>
      <c r="D14" s="359"/>
      <c r="E14" s="358"/>
      <c r="F14" s="201"/>
      <c r="G14" s="159"/>
      <c r="H14" s="159"/>
      <c r="I14" s="218"/>
      <c r="J14" s="517"/>
      <c r="K14" s="518"/>
    </row>
    <row r="15" spans="1:11" ht="22.5" customHeight="1">
      <c r="A15" s="189">
        <v>11</v>
      </c>
      <c r="B15" s="357"/>
      <c r="C15" s="358"/>
      <c r="D15" s="359"/>
      <c r="E15" s="358"/>
      <c r="F15" s="201"/>
      <c r="G15" s="159"/>
      <c r="H15" s="159"/>
      <c r="I15" s="218"/>
      <c r="J15" s="517"/>
      <c r="K15" s="518"/>
    </row>
    <row r="16" spans="1:11" ht="22.5" customHeight="1">
      <c r="A16" s="189">
        <v>12</v>
      </c>
      <c r="B16" s="357"/>
      <c r="C16" s="358"/>
      <c r="D16" s="359"/>
      <c r="E16" s="358"/>
      <c r="F16" s="201"/>
      <c r="G16" s="159"/>
      <c r="H16" s="159"/>
      <c r="I16" s="218"/>
      <c r="J16" s="517"/>
      <c r="K16" s="518"/>
    </row>
    <row r="17" spans="1:11" ht="22.5" customHeight="1">
      <c r="A17" s="189">
        <v>13</v>
      </c>
      <c r="B17" s="269"/>
      <c r="C17" s="269"/>
      <c r="D17" s="253"/>
      <c r="E17" s="254"/>
      <c r="F17" s="201"/>
      <c r="G17" s="159"/>
      <c r="H17" s="159"/>
      <c r="I17" s="218"/>
      <c r="J17" s="517"/>
      <c r="K17" s="518"/>
    </row>
    <row r="18" spans="1:11" ht="22.5" customHeight="1">
      <c r="A18" s="189">
        <v>14</v>
      </c>
      <c r="B18" s="271"/>
      <c r="C18" s="269"/>
      <c r="D18" s="253"/>
      <c r="E18" s="254"/>
      <c r="F18" s="201"/>
      <c r="G18" s="159"/>
      <c r="H18" s="159"/>
      <c r="I18" s="218"/>
      <c r="J18" s="517"/>
      <c r="K18" s="518"/>
    </row>
    <row r="19" spans="1:11" ht="22.5" customHeight="1">
      <c r="A19" s="189">
        <v>15</v>
      </c>
      <c r="B19" s="271"/>
      <c r="C19" s="269"/>
      <c r="D19" s="253"/>
      <c r="E19" s="254"/>
      <c r="F19" s="200"/>
      <c r="G19" s="159"/>
      <c r="H19" s="159"/>
      <c r="I19" s="218"/>
      <c r="J19" s="517"/>
      <c r="K19" s="518"/>
    </row>
    <row r="20" spans="1:11" ht="22.5" customHeight="1">
      <c r="A20" s="189">
        <v>16</v>
      </c>
      <c r="B20" s="271"/>
      <c r="C20" s="269"/>
      <c r="D20" s="253"/>
      <c r="E20" s="254"/>
      <c r="F20" s="201"/>
      <c r="G20" s="159"/>
      <c r="H20" s="159"/>
      <c r="I20" s="218"/>
      <c r="J20" s="517"/>
      <c r="K20" s="518"/>
    </row>
    <row r="21" spans="1:11" ht="22.5" customHeight="1">
      <c r="A21" s="189">
        <v>17</v>
      </c>
      <c r="B21" s="357"/>
      <c r="C21" s="358"/>
      <c r="D21" s="359"/>
      <c r="E21" s="358"/>
      <c r="F21" s="201"/>
      <c r="G21" s="159"/>
      <c r="H21" s="159"/>
      <c r="I21" s="218"/>
      <c r="J21" s="517"/>
      <c r="K21" s="518"/>
    </row>
    <row r="22" spans="1:11" ht="22.5" customHeight="1">
      <c r="A22" s="189">
        <v>18</v>
      </c>
      <c r="B22" s="357"/>
      <c r="C22" s="358"/>
      <c r="D22" s="359"/>
      <c r="E22" s="358"/>
      <c r="F22" s="201"/>
      <c r="G22" s="159"/>
      <c r="H22" s="159"/>
      <c r="I22" s="218"/>
      <c r="J22" s="457"/>
      <c r="K22" s="534"/>
    </row>
    <row r="23" spans="1:11" ht="22.5" customHeight="1">
      <c r="A23" s="189">
        <v>19</v>
      </c>
      <c r="B23" s="358"/>
      <c r="C23" s="358"/>
      <c r="D23" s="359"/>
      <c r="E23" s="358"/>
      <c r="F23" s="201"/>
      <c r="G23" s="159"/>
      <c r="H23" s="159"/>
      <c r="I23" s="218"/>
      <c r="J23" s="457"/>
      <c r="K23" s="534"/>
    </row>
    <row r="24" spans="1:11" ht="22.5" customHeight="1">
      <c r="A24" s="189">
        <v>20</v>
      </c>
      <c r="B24" s="358"/>
      <c r="C24" s="358"/>
      <c r="D24" s="359"/>
      <c r="E24" s="358"/>
      <c r="F24" s="201"/>
      <c r="G24" s="159"/>
      <c r="H24" s="159"/>
      <c r="I24" s="218"/>
      <c r="J24" s="457"/>
      <c r="K24" s="534"/>
    </row>
    <row r="25" spans="1:11" ht="22.5" customHeight="1">
      <c r="A25" s="189">
        <v>21</v>
      </c>
      <c r="B25" s="358"/>
      <c r="C25" s="358"/>
      <c r="D25" s="359"/>
      <c r="E25" s="358"/>
      <c r="F25" s="201"/>
      <c r="G25" s="159"/>
      <c r="H25" s="159"/>
      <c r="I25" s="218"/>
      <c r="J25" s="457"/>
      <c r="K25" s="534"/>
    </row>
    <row r="26" spans="1:11" ht="22.5" customHeight="1">
      <c r="A26" s="189">
        <v>22</v>
      </c>
      <c r="B26" s="358"/>
      <c r="C26" s="358"/>
      <c r="D26" s="359"/>
      <c r="E26" s="358"/>
      <c r="F26" s="201"/>
      <c r="G26" s="159"/>
      <c r="H26" s="159"/>
      <c r="I26" s="218"/>
      <c r="J26" s="457"/>
      <c r="K26" s="534"/>
    </row>
    <row r="27" spans="1:11" ht="22.5" customHeight="1">
      <c r="A27" s="189">
        <v>23</v>
      </c>
      <c r="B27" s="358"/>
      <c r="C27" s="358"/>
      <c r="D27" s="359"/>
      <c r="E27" s="358"/>
      <c r="F27" s="201"/>
      <c r="G27" s="159"/>
      <c r="H27" s="159"/>
      <c r="I27" s="218"/>
      <c r="J27" s="457"/>
      <c r="K27" s="534"/>
    </row>
    <row r="28" spans="1:11" ht="22.5" customHeight="1">
      <c r="A28" s="189">
        <v>24</v>
      </c>
      <c r="B28" s="358"/>
      <c r="C28" s="358"/>
      <c r="D28" s="359"/>
      <c r="E28" s="358"/>
      <c r="F28" s="201"/>
      <c r="G28" s="159"/>
      <c r="H28" s="159"/>
      <c r="I28" s="218"/>
      <c r="J28" s="457"/>
      <c r="K28" s="534"/>
    </row>
    <row r="29" spans="1:11" ht="22.5" customHeight="1">
      <c r="A29" s="189">
        <v>25</v>
      </c>
      <c r="B29" s="358"/>
      <c r="C29" s="358"/>
      <c r="D29" s="359"/>
      <c r="E29" s="358"/>
      <c r="F29" s="201"/>
      <c r="G29" s="159"/>
      <c r="H29" s="159"/>
      <c r="I29" s="218"/>
      <c r="J29" s="457"/>
      <c r="K29" s="534"/>
    </row>
    <row r="30" spans="1:11" ht="22.5" customHeight="1">
      <c r="A30" s="189">
        <v>26</v>
      </c>
      <c r="B30" s="358"/>
      <c r="C30" s="358"/>
      <c r="D30" s="359"/>
      <c r="E30" s="358"/>
      <c r="F30" s="201"/>
      <c r="G30" s="159"/>
      <c r="H30" s="159"/>
      <c r="I30" s="218"/>
      <c r="J30" s="457"/>
      <c r="K30" s="534"/>
    </row>
    <row r="31" spans="1:11" ht="22.5" customHeight="1">
      <c r="A31" s="189">
        <v>27</v>
      </c>
      <c r="B31" s="358"/>
      <c r="C31" s="358"/>
      <c r="D31" s="359"/>
      <c r="E31" s="358"/>
      <c r="F31" s="201"/>
      <c r="G31" s="159"/>
      <c r="H31" s="159"/>
      <c r="I31" s="218"/>
      <c r="J31" s="457"/>
      <c r="K31" s="534"/>
    </row>
    <row r="32" spans="1:11" ht="22.5" customHeight="1">
      <c r="A32" s="189">
        <v>28</v>
      </c>
      <c r="B32" s="358"/>
      <c r="C32" s="358"/>
      <c r="D32" s="359"/>
      <c r="E32" s="358"/>
      <c r="F32" s="201"/>
      <c r="G32" s="159"/>
      <c r="H32" s="159"/>
      <c r="I32" s="218"/>
      <c r="J32" s="457"/>
      <c r="K32" s="534"/>
    </row>
    <row r="33" spans="1:11" ht="22.5" customHeight="1">
      <c r="A33" s="189">
        <v>29</v>
      </c>
      <c r="B33" s="358"/>
      <c r="C33" s="358"/>
      <c r="D33" s="359"/>
      <c r="E33" s="358"/>
      <c r="F33" s="201"/>
      <c r="G33" s="159"/>
      <c r="H33" s="159"/>
      <c r="I33" s="218"/>
      <c r="J33" s="457"/>
      <c r="K33" s="534"/>
    </row>
    <row r="34" spans="1:11" ht="22.5" customHeight="1">
      <c r="A34" s="189">
        <v>30</v>
      </c>
      <c r="B34" s="358"/>
      <c r="C34" s="358"/>
      <c r="D34" s="359"/>
      <c r="E34" s="358"/>
      <c r="F34" s="200"/>
      <c r="G34" s="159"/>
      <c r="H34" s="159"/>
      <c r="I34" s="218"/>
      <c r="J34" s="432"/>
      <c r="K34" s="432"/>
    </row>
  </sheetData>
  <sheetProtection/>
  <mergeCells count="38">
    <mergeCell ref="J9:K9"/>
    <mergeCell ref="J10:K10"/>
    <mergeCell ref="J11:K11"/>
    <mergeCell ref="J4:K4"/>
    <mergeCell ref="J5:K5"/>
    <mergeCell ref="J6:K6"/>
    <mergeCell ref="J7:K7"/>
    <mergeCell ref="J8:K8"/>
    <mergeCell ref="A3:B3"/>
    <mergeCell ref="A1:B2"/>
    <mergeCell ref="C1:K1"/>
    <mergeCell ref="I2:K2"/>
    <mergeCell ref="D3:E3"/>
    <mergeCell ref="I3:K3"/>
    <mergeCell ref="C2:D2"/>
    <mergeCell ref="J12:K12"/>
    <mergeCell ref="J13:K13"/>
    <mergeCell ref="J14:K14"/>
    <mergeCell ref="J15:K15"/>
    <mergeCell ref="J21:K21"/>
    <mergeCell ref="J22:K22"/>
    <mergeCell ref="J23:K23"/>
    <mergeCell ref="J16:K16"/>
    <mergeCell ref="J17:K17"/>
    <mergeCell ref="J18:K18"/>
    <mergeCell ref="J19:K19"/>
    <mergeCell ref="J20:K20"/>
    <mergeCell ref="J24:K24"/>
    <mergeCell ref="J25:K25"/>
    <mergeCell ref="J26:K26"/>
    <mergeCell ref="J27:K27"/>
    <mergeCell ref="J28:K28"/>
    <mergeCell ref="J34:K34"/>
    <mergeCell ref="J29:K29"/>
    <mergeCell ref="J30:K30"/>
    <mergeCell ref="J31:K31"/>
    <mergeCell ref="J32:K32"/>
    <mergeCell ref="J33:K33"/>
  </mergeCells>
  <dataValidations count="2">
    <dataValidation type="list" operator="equal" allowBlank="1" sqref="E5:E12 E14:E34">
      <formula1>"PF,PG,BF,BG,MF,MG"</formula1>
    </dataValidation>
    <dataValidation type="list" operator="equal" allowBlank="1" sqref="E13">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7.xml><?xml version="1.0" encoding="utf-8"?>
<worksheet xmlns="http://schemas.openxmlformats.org/spreadsheetml/2006/main" xmlns:r="http://schemas.openxmlformats.org/officeDocument/2006/relationships">
  <dimension ref="A1:K35"/>
  <sheetViews>
    <sheetView zoomScalePageLayoutView="0" workbookViewId="0" topLeftCell="A19">
      <selection activeCell="O24" sqref="O24"/>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20"/>
      <c r="B1" s="521"/>
      <c r="C1" s="524" t="s">
        <v>14</v>
      </c>
      <c r="D1" s="525"/>
      <c r="E1" s="525"/>
      <c r="F1" s="525"/>
      <c r="G1" s="525"/>
      <c r="H1" s="525"/>
      <c r="I1" s="525"/>
      <c r="J1" s="525"/>
      <c r="K1" s="526"/>
    </row>
    <row r="2" spans="1:11" ht="37.5" customHeight="1">
      <c r="A2" s="522"/>
      <c r="B2" s="523"/>
      <c r="C2" s="527" t="s">
        <v>271</v>
      </c>
      <c r="D2" s="527"/>
      <c r="E2" s="208">
        <v>1</v>
      </c>
      <c r="F2" s="268" t="s">
        <v>522</v>
      </c>
      <c r="G2" s="55" t="s">
        <v>121</v>
      </c>
      <c r="H2" s="55" t="s">
        <v>312</v>
      </c>
      <c r="I2" s="527" t="s">
        <v>508</v>
      </c>
      <c r="J2" s="527"/>
      <c r="K2" s="527"/>
    </row>
    <row r="3" spans="1:11" ht="21">
      <c r="A3" s="533" t="s">
        <v>23</v>
      </c>
      <c r="B3" s="533"/>
      <c r="C3" s="318" t="s">
        <v>343</v>
      </c>
      <c r="D3" s="532" t="s">
        <v>28</v>
      </c>
      <c r="E3" s="509"/>
      <c r="F3" s="21">
        <v>26</v>
      </c>
      <c r="G3" s="21" t="s">
        <v>311</v>
      </c>
      <c r="H3" s="21">
        <v>2023</v>
      </c>
      <c r="I3" s="532" t="s">
        <v>269</v>
      </c>
      <c r="J3" s="508"/>
      <c r="K3" s="509"/>
    </row>
    <row r="4" spans="1:11" ht="31.5">
      <c r="A4" s="18"/>
      <c r="B4" s="19" t="s">
        <v>0</v>
      </c>
      <c r="C4" s="19" t="s">
        <v>1</v>
      </c>
      <c r="D4" s="19" t="s">
        <v>2</v>
      </c>
      <c r="E4" s="19" t="s">
        <v>3</v>
      </c>
      <c r="F4" s="19" t="s">
        <v>270</v>
      </c>
      <c r="G4" s="19" t="s">
        <v>123</v>
      </c>
      <c r="H4" s="19" t="s">
        <v>122</v>
      </c>
      <c r="I4" s="105" t="s">
        <v>271</v>
      </c>
      <c r="J4" s="528" t="s">
        <v>12</v>
      </c>
      <c r="K4" s="529"/>
    </row>
    <row r="5" spans="1:11" ht="22.5" customHeight="1">
      <c r="A5" s="189">
        <v>1</v>
      </c>
      <c r="B5" s="297"/>
      <c r="C5" s="297"/>
      <c r="D5" s="293"/>
      <c r="E5" s="294"/>
      <c r="F5" s="200"/>
      <c r="G5" s="214"/>
      <c r="H5" s="159"/>
      <c r="I5" s="218"/>
      <c r="J5" s="517"/>
      <c r="K5" s="518"/>
    </row>
    <row r="6" spans="1:11" ht="22.5" customHeight="1">
      <c r="A6" s="189">
        <v>2</v>
      </c>
      <c r="B6" s="297"/>
      <c r="C6" s="297"/>
      <c r="D6" s="293"/>
      <c r="E6" s="294"/>
      <c r="F6" s="200"/>
      <c r="G6" s="214"/>
      <c r="H6" s="159"/>
      <c r="I6" s="218"/>
      <c r="J6" s="517"/>
      <c r="K6" s="518"/>
    </row>
    <row r="7" spans="1:11" ht="22.5" customHeight="1">
      <c r="A7" s="189">
        <v>3</v>
      </c>
      <c r="B7" s="249"/>
      <c r="C7" s="249"/>
      <c r="D7" s="293"/>
      <c r="E7" s="294"/>
      <c r="F7" s="200"/>
      <c r="G7" s="214"/>
      <c r="H7" s="159"/>
      <c r="I7" s="218"/>
      <c r="J7" s="517"/>
      <c r="K7" s="518"/>
    </row>
    <row r="8" spans="1:11" ht="22.5" customHeight="1">
      <c r="A8" s="189">
        <v>4</v>
      </c>
      <c r="B8" s="249"/>
      <c r="C8" s="249"/>
      <c r="D8" s="293"/>
      <c r="E8" s="294"/>
      <c r="F8" s="200"/>
      <c r="G8" s="214"/>
      <c r="H8" s="159"/>
      <c r="I8" s="218"/>
      <c r="J8" s="517"/>
      <c r="K8" s="518"/>
    </row>
    <row r="9" spans="1:11" ht="22.5" customHeight="1">
      <c r="A9" s="189">
        <v>5</v>
      </c>
      <c r="B9" s="249"/>
      <c r="C9" s="249"/>
      <c r="D9" s="293"/>
      <c r="E9" s="294"/>
      <c r="F9" s="200"/>
      <c r="G9" s="214"/>
      <c r="H9" s="159"/>
      <c r="I9" s="218"/>
      <c r="J9" s="517"/>
      <c r="K9" s="518"/>
    </row>
    <row r="10" spans="1:11" ht="22.5" customHeight="1">
      <c r="A10" s="189">
        <v>6</v>
      </c>
      <c r="B10" s="271"/>
      <c r="C10" s="269"/>
      <c r="D10" s="253"/>
      <c r="E10" s="254"/>
      <c r="F10" s="200"/>
      <c r="G10" s="214"/>
      <c r="H10" s="159"/>
      <c r="I10" s="218"/>
      <c r="J10" s="517"/>
      <c r="K10" s="518"/>
    </row>
    <row r="11" spans="1:11" ht="22.5" customHeight="1">
      <c r="A11" s="189">
        <v>7</v>
      </c>
      <c r="B11" s="271"/>
      <c r="C11" s="269"/>
      <c r="D11" s="253"/>
      <c r="E11" s="254"/>
      <c r="F11" s="200"/>
      <c r="G11" s="214"/>
      <c r="H11" s="159"/>
      <c r="I11" s="218"/>
      <c r="J11" s="517"/>
      <c r="K11" s="518"/>
    </row>
    <row r="12" spans="1:11" ht="22.5" customHeight="1">
      <c r="A12" s="189">
        <v>8</v>
      </c>
      <c r="B12" s="386"/>
      <c r="C12" s="248"/>
      <c r="D12" s="247"/>
      <c r="E12" s="248"/>
      <c r="F12" s="200"/>
      <c r="G12" s="214"/>
      <c r="H12" s="159"/>
      <c r="I12" s="218"/>
      <c r="J12" s="517"/>
      <c r="K12" s="518"/>
    </row>
    <row r="13" spans="1:11" ht="22.5" customHeight="1">
      <c r="A13" s="189">
        <v>9</v>
      </c>
      <c r="B13" s="360"/>
      <c r="C13" s="361"/>
      <c r="D13" s="362"/>
      <c r="E13" s="363"/>
      <c r="F13" s="200"/>
      <c r="G13" s="214"/>
      <c r="H13" s="159"/>
      <c r="I13" s="218"/>
      <c r="J13" s="517"/>
      <c r="K13" s="518"/>
    </row>
    <row r="14" spans="1:11" ht="22.5" customHeight="1">
      <c r="A14" s="189">
        <v>10</v>
      </c>
      <c r="B14" s="360"/>
      <c r="C14" s="361"/>
      <c r="D14" s="362"/>
      <c r="E14" s="363"/>
      <c r="F14" s="200"/>
      <c r="G14" s="214"/>
      <c r="H14" s="159"/>
      <c r="I14" s="218"/>
      <c r="J14" s="517"/>
      <c r="K14" s="518"/>
    </row>
    <row r="15" spans="1:11" ht="22.5" customHeight="1">
      <c r="A15" s="189">
        <v>11</v>
      </c>
      <c r="B15" s="361"/>
      <c r="C15" s="361"/>
      <c r="D15" s="362"/>
      <c r="E15" s="363"/>
      <c r="F15" s="200"/>
      <c r="G15" s="214"/>
      <c r="H15" s="159"/>
      <c r="I15" s="218"/>
      <c r="J15" s="517"/>
      <c r="K15" s="518"/>
    </row>
    <row r="16" spans="1:11" ht="22.5" customHeight="1">
      <c r="A16" s="189">
        <v>12</v>
      </c>
      <c r="B16" s="361"/>
      <c r="C16" s="361"/>
      <c r="D16" s="362"/>
      <c r="E16" s="363"/>
      <c r="F16" s="200"/>
      <c r="G16" s="214"/>
      <c r="H16" s="159"/>
      <c r="I16" s="218"/>
      <c r="J16" s="517"/>
      <c r="K16" s="518"/>
    </row>
    <row r="17" spans="1:11" ht="22.5" customHeight="1">
      <c r="A17" s="189">
        <v>13</v>
      </c>
      <c r="B17" s="271"/>
      <c r="C17" s="269"/>
      <c r="D17" s="253"/>
      <c r="E17" s="254"/>
      <c r="F17" s="200"/>
      <c r="G17" s="214"/>
      <c r="H17" s="159"/>
      <c r="I17" s="218"/>
      <c r="J17" s="517"/>
      <c r="K17" s="518"/>
    </row>
    <row r="18" spans="1:11" ht="22.5" customHeight="1">
      <c r="A18" s="189">
        <v>14</v>
      </c>
      <c r="B18" s="357"/>
      <c r="C18" s="358"/>
      <c r="D18" s="359"/>
      <c r="E18" s="358"/>
      <c r="F18" s="200"/>
      <c r="G18" s="214"/>
      <c r="H18" s="159"/>
      <c r="I18" s="218"/>
      <c r="J18" s="517"/>
      <c r="K18" s="518"/>
    </row>
    <row r="19" spans="1:11" ht="22.5" customHeight="1">
      <c r="A19" s="189">
        <v>15</v>
      </c>
      <c r="B19" s="357"/>
      <c r="C19" s="358"/>
      <c r="D19" s="359"/>
      <c r="E19" s="358"/>
      <c r="F19" s="200"/>
      <c r="G19" s="214"/>
      <c r="H19" s="159"/>
      <c r="I19" s="218"/>
      <c r="J19" s="517"/>
      <c r="K19" s="518"/>
    </row>
    <row r="20" spans="1:11" ht="22.5" customHeight="1">
      <c r="A20" s="189">
        <v>16</v>
      </c>
      <c r="B20" s="357"/>
      <c r="C20" s="358"/>
      <c r="D20" s="359"/>
      <c r="E20" s="358"/>
      <c r="F20" s="200"/>
      <c r="G20" s="214"/>
      <c r="H20" s="159"/>
      <c r="I20" s="218"/>
      <c r="J20" s="517"/>
      <c r="K20" s="518"/>
    </row>
    <row r="21" spans="1:11" ht="22.5" customHeight="1">
      <c r="A21" s="189">
        <v>17</v>
      </c>
      <c r="B21" s="358"/>
      <c r="C21" s="358"/>
      <c r="D21" s="359"/>
      <c r="E21" s="358"/>
      <c r="F21" s="200"/>
      <c r="G21" s="214"/>
      <c r="H21" s="159"/>
      <c r="I21" s="218"/>
      <c r="J21" s="517"/>
      <c r="K21" s="518"/>
    </row>
    <row r="22" spans="1:11" ht="22.5" customHeight="1">
      <c r="A22" s="16">
        <v>18</v>
      </c>
      <c r="B22" s="357"/>
      <c r="C22" s="358"/>
      <c r="D22" s="359"/>
      <c r="E22" s="358"/>
      <c r="F22" s="200"/>
      <c r="G22" s="214"/>
      <c r="H22" s="159"/>
      <c r="I22" s="218"/>
      <c r="J22" s="517"/>
      <c r="K22" s="518"/>
    </row>
    <row r="23" spans="1:11" ht="22.5" customHeight="1">
      <c r="A23" s="189">
        <v>19</v>
      </c>
      <c r="B23" s="357"/>
      <c r="C23" s="358"/>
      <c r="D23" s="359"/>
      <c r="E23" s="358"/>
      <c r="F23" s="200"/>
      <c r="G23" s="159"/>
      <c r="H23" s="159"/>
      <c r="I23" s="218"/>
      <c r="J23" s="535"/>
      <c r="K23" s="536"/>
    </row>
    <row r="24" spans="1:11" ht="22.5" customHeight="1">
      <c r="A24" s="189">
        <v>20</v>
      </c>
      <c r="B24" s="357"/>
      <c r="C24" s="358"/>
      <c r="D24" s="359"/>
      <c r="E24" s="358"/>
      <c r="F24" s="200"/>
      <c r="G24" s="159"/>
      <c r="H24" s="159"/>
      <c r="I24" s="218"/>
      <c r="J24" s="535"/>
      <c r="K24" s="536"/>
    </row>
    <row r="25" spans="1:11" ht="22.5" customHeight="1">
      <c r="A25" s="189">
        <v>21</v>
      </c>
      <c r="B25" s="357"/>
      <c r="C25" s="358"/>
      <c r="D25" s="359"/>
      <c r="E25" s="358"/>
      <c r="F25" s="200"/>
      <c r="G25" s="159"/>
      <c r="H25" s="159"/>
      <c r="I25" s="218"/>
      <c r="J25" s="535"/>
      <c r="K25" s="536"/>
    </row>
    <row r="26" spans="1:11" ht="22.5" customHeight="1">
      <c r="A26" s="189">
        <v>22</v>
      </c>
      <c r="B26" s="357"/>
      <c r="C26" s="358"/>
      <c r="D26" s="359"/>
      <c r="E26" s="358"/>
      <c r="F26" s="200"/>
      <c r="G26" s="159"/>
      <c r="H26" s="159"/>
      <c r="I26" s="218"/>
      <c r="J26" s="535"/>
      <c r="K26" s="536"/>
    </row>
    <row r="27" spans="1:11" ht="22.5" customHeight="1">
      <c r="A27" s="189">
        <v>23</v>
      </c>
      <c r="B27" s="357"/>
      <c r="C27" s="358"/>
      <c r="D27" s="359"/>
      <c r="E27" s="358"/>
      <c r="F27" s="200"/>
      <c r="G27" s="159"/>
      <c r="H27" s="159"/>
      <c r="I27" s="218"/>
      <c r="J27" s="535"/>
      <c r="K27" s="536"/>
    </row>
    <row r="28" spans="1:11" ht="22.5" customHeight="1">
      <c r="A28" s="189">
        <v>24</v>
      </c>
      <c r="B28" s="357"/>
      <c r="C28" s="358"/>
      <c r="D28" s="359"/>
      <c r="E28" s="358"/>
      <c r="F28" s="200"/>
      <c r="G28" s="159"/>
      <c r="H28" s="159"/>
      <c r="I28" s="218"/>
      <c r="J28" s="535"/>
      <c r="K28" s="536"/>
    </row>
    <row r="29" spans="1:11" ht="22.5" customHeight="1">
      <c r="A29" s="189">
        <v>25</v>
      </c>
      <c r="B29" s="357"/>
      <c r="C29" s="358"/>
      <c r="D29" s="359"/>
      <c r="E29" s="358"/>
      <c r="F29" s="200"/>
      <c r="G29" s="159"/>
      <c r="H29" s="159"/>
      <c r="I29" s="218"/>
      <c r="J29" s="535"/>
      <c r="K29" s="536"/>
    </row>
    <row r="30" spans="1:11" ht="22.5" customHeight="1">
      <c r="A30" s="189">
        <v>26</v>
      </c>
      <c r="B30" s="357"/>
      <c r="C30" s="358"/>
      <c r="D30" s="359"/>
      <c r="E30" s="358"/>
      <c r="F30" s="200"/>
      <c r="G30" s="159"/>
      <c r="H30" s="159"/>
      <c r="I30" s="218"/>
      <c r="J30" s="535"/>
      <c r="K30" s="536"/>
    </row>
    <row r="31" spans="1:11" ht="22.5" customHeight="1">
      <c r="A31" s="189">
        <v>27</v>
      </c>
      <c r="B31" s="357"/>
      <c r="C31" s="358"/>
      <c r="D31" s="359"/>
      <c r="E31" s="358"/>
      <c r="F31" s="200"/>
      <c r="G31" s="159"/>
      <c r="H31" s="159"/>
      <c r="I31" s="218"/>
      <c r="J31" s="535"/>
      <c r="K31" s="536"/>
    </row>
    <row r="32" spans="1:11" ht="22.5" customHeight="1">
      <c r="A32" s="189">
        <v>28</v>
      </c>
      <c r="B32" s="357"/>
      <c r="C32" s="358"/>
      <c r="D32" s="359"/>
      <c r="E32" s="358"/>
      <c r="F32" s="200"/>
      <c r="G32" s="159"/>
      <c r="H32" s="159"/>
      <c r="I32" s="218"/>
      <c r="J32" s="535"/>
      <c r="K32" s="536"/>
    </row>
    <row r="33" spans="1:11" ht="22.5" customHeight="1">
      <c r="A33" s="189">
        <v>29</v>
      </c>
      <c r="B33" s="357"/>
      <c r="C33" s="358"/>
      <c r="D33" s="359"/>
      <c r="E33" s="358"/>
      <c r="F33" s="200"/>
      <c r="G33" s="159"/>
      <c r="H33" s="159"/>
      <c r="I33" s="218"/>
      <c r="J33" s="535"/>
      <c r="K33" s="536"/>
    </row>
    <row r="34" spans="1:11" ht="22.5" customHeight="1">
      <c r="A34" s="189">
        <v>30</v>
      </c>
      <c r="B34" s="406"/>
      <c r="C34" s="407"/>
      <c r="D34" s="408"/>
      <c r="E34" s="409"/>
      <c r="F34" s="200"/>
      <c r="G34" s="3"/>
      <c r="H34" s="3"/>
      <c r="I34" s="3"/>
      <c r="J34" s="535"/>
      <c r="K34" s="536"/>
    </row>
    <row r="35" spans="2:6" ht="15">
      <c r="B35" s="340"/>
      <c r="C35" s="340"/>
      <c r="D35" s="340"/>
      <c r="E35" s="340"/>
      <c r="F35" s="340"/>
    </row>
  </sheetData>
  <sheetProtection/>
  <mergeCells count="38">
    <mergeCell ref="J34:K34"/>
    <mergeCell ref="A3:B3"/>
    <mergeCell ref="A1:B2"/>
    <mergeCell ref="C1:K1"/>
    <mergeCell ref="I2:K2"/>
    <mergeCell ref="D3:E3"/>
    <mergeCell ref="I3:K3"/>
    <mergeCell ref="C2:D2"/>
    <mergeCell ref="J4:K4"/>
    <mergeCell ref="J5:K5"/>
    <mergeCell ref="J6:K6"/>
    <mergeCell ref="J7:K7"/>
    <mergeCell ref="J8:K8"/>
    <mergeCell ref="J9:K9"/>
    <mergeCell ref="J10:K10"/>
    <mergeCell ref="J11:K11"/>
    <mergeCell ref="J12:K12"/>
    <mergeCell ref="J13:K13"/>
    <mergeCell ref="J14:K14"/>
    <mergeCell ref="J15:K15"/>
    <mergeCell ref="J21:K21"/>
    <mergeCell ref="J22:K22"/>
    <mergeCell ref="J23:K23"/>
    <mergeCell ref="J16:K16"/>
    <mergeCell ref="J17:K17"/>
    <mergeCell ref="J18:K18"/>
    <mergeCell ref="J19:K19"/>
    <mergeCell ref="J20:K20"/>
    <mergeCell ref="J24:K24"/>
    <mergeCell ref="J25:K25"/>
    <mergeCell ref="J26:K26"/>
    <mergeCell ref="J27:K27"/>
    <mergeCell ref="J28:K28"/>
    <mergeCell ref="J29:K29"/>
    <mergeCell ref="J30:K30"/>
    <mergeCell ref="J31:K31"/>
    <mergeCell ref="J32:K32"/>
    <mergeCell ref="J33:K33"/>
  </mergeCells>
  <dataValidations count="2">
    <dataValidation type="list" operator="equal" allowBlank="1" sqref="E5:E11 E13:E34">
      <formula1>"PF,PG,BF,BG,MF,MG"</formula1>
    </dataValidation>
    <dataValidation type="list" operator="equal" allowBlank="1" sqref="E12">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K24"/>
  <sheetViews>
    <sheetView zoomScalePageLayoutView="0" workbookViewId="0" topLeftCell="A1">
      <selection activeCell="I2" sqref="I2:K2"/>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7109375" style="1" customWidth="1"/>
    <col min="10" max="11" width="14.28125" style="1" customWidth="1"/>
  </cols>
  <sheetData>
    <row r="1" spans="1:11" s="10" customFormat="1" ht="37.5" customHeight="1">
      <c r="A1" s="520"/>
      <c r="B1" s="521"/>
      <c r="C1" s="524" t="s">
        <v>14</v>
      </c>
      <c r="D1" s="525"/>
      <c r="E1" s="525"/>
      <c r="F1" s="525"/>
      <c r="G1" s="525"/>
      <c r="H1" s="525"/>
      <c r="I1" s="525"/>
      <c r="J1" s="525"/>
      <c r="K1" s="526"/>
    </row>
    <row r="2" spans="1:11" ht="37.5" customHeight="1">
      <c r="A2" s="522"/>
      <c r="B2" s="523"/>
      <c r="C2" s="527" t="s">
        <v>271</v>
      </c>
      <c r="D2" s="527"/>
      <c r="E2" s="208"/>
      <c r="F2" s="268"/>
      <c r="G2" s="55" t="s">
        <v>121</v>
      </c>
      <c r="H2" s="55" t="s">
        <v>312</v>
      </c>
      <c r="I2" s="527"/>
      <c r="J2" s="527"/>
      <c r="K2" s="527"/>
    </row>
    <row r="3" spans="1:11" ht="21">
      <c r="A3" s="533" t="s">
        <v>25</v>
      </c>
      <c r="B3" s="533"/>
      <c r="C3" s="318"/>
      <c r="D3" s="532" t="s">
        <v>7</v>
      </c>
      <c r="E3" s="509"/>
      <c r="F3" s="21"/>
      <c r="G3" s="21"/>
      <c r="H3" s="21">
        <v>2023</v>
      </c>
      <c r="I3" s="532" t="s">
        <v>269</v>
      </c>
      <c r="J3" s="508"/>
      <c r="K3" s="509"/>
    </row>
    <row r="4" spans="1:11" ht="31.5">
      <c r="A4" s="18"/>
      <c r="B4" s="19" t="s">
        <v>0</v>
      </c>
      <c r="C4" s="19" t="s">
        <v>1</v>
      </c>
      <c r="D4" s="19" t="s">
        <v>2</v>
      </c>
      <c r="E4" s="19" t="s">
        <v>3</v>
      </c>
      <c r="F4" s="19" t="s">
        <v>270</v>
      </c>
      <c r="G4" s="19" t="s">
        <v>123</v>
      </c>
      <c r="H4" s="19" t="s">
        <v>122</v>
      </c>
      <c r="I4" s="105" t="s">
        <v>11</v>
      </c>
      <c r="J4" s="528" t="s">
        <v>12</v>
      </c>
      <c r="K4" s="529"/>
    </row>
    <row r="5" spans="1:11" ht="22.5" customHeight="1">
      <c r="A5" s="16">
        <v>1</v>
      </c>
      <c r="B5" s="224"/>
      <c r="C5" s="225"/>
      <c r="D5" s="226"/>
      <c r="E5" s="225"/>
      <c r="F5" s="201"/>
      <c r="G5" s="184"/>
      <c r="H5" s="184"/>
      <c r="I5" s="12"/>
      <c r="J5" s="517"/>
      <c r="K5" s="518"/>
    </row>
    <row r="6" spans="1:11" ht="22.5" customHeight="1">
      <c r="A6" s="16">
        <v>2</v>
      </c>
      <c r="B6" s="344"/>
      <c r="C6" s="225"/>
      <c r="D6" s="226"/>
      <c r="E6" s="225"/>
      <c r="F6" s="204"/>
      <c r="G6" s="203"/>
      <c r="H6" s="203"/>
      <c r="I6" s="12"/>
      <c r="J6" s="517"/>
      <c r="K6" s="518"/>
    </row>
    <row r="7" spans="1:11" ht="22.5" customHeight="1">
      <c r="A7" s="16">
        <v>3</v>
      </c>
      <c r="B7" s="344"/>
      <c r="C7" s="225"/>
      <c r="D7" s="226"/>
      <c r="E7" s="225"/>
      <c r="F7" s="202"/>
      <c r="G7" s="185"/>
      <c r="H7" s="185"/>
      <c r="I7" s="12"/>
      <c r="J7" s="517"/>
      <c r="K7" s="518"/>
    </row>
    <row r="8" spans="1:11" ht="22.5" customHeight="1">
      <c r="A8" s="16">
        <v>4</v>
      </c>
      <c r="B8" s="224"/>
      <c r="C8" s="225"/>
      <c r="D8" s="226"/>
      <c r="E8" s="225"/>
      <c r="F8" s="200"/>
      <c r="G8" s="12"/>
      <c r="H8" s="12"/>
      <c r="I8" s="12"/>
      <c r="J8" s="517"/>
      <c r="K8" s="518"/>
    </row>
    <row r="9" spans="1:11" ht="22.5" customHeight="1">
      <c r="A9" s="16">
        <v>5</v>
      </c>
      <c r="B9" s="255"/>
      <c r="C9" s="256"/>
      <c r="D9" s="257"/>
      <c r="E9" s="258"/>
      <c r="F9" s="200"/>
      <c r="G9" s="12"/>
      <c r="H9" s="12"/>
      <c r="I9" s="12"/>
      <c r="J9" s="517"/>
      <c r="K9" s="518"/>
    </row>
    <row r="10" spans="1:11" ht="22.5" customHeight="1">
      <c r="A10" s="16">
        <v>6</v>
      </c>
      <c r="B10" s="255"/>
      <c r="C10" s="256"/>
      <c r="D10" s="257"/>
      <c r="E10" s="258"/>
      <c r="F10" s="200"/>
      <c r="G10" s="12"/>
      <c r="H10" s="12"/>
      <c r="I10" s="12"/>
      <c r="J10" s="517"/>
      <c r="K10" s="518"/>
    </row>
    <row r="11" spans="1:11" ht="22.5" customHeight="1">
      <c r="A11" s="16">
        <v>7</v>
      </c>
      <c r="B11" s="169"/>
      <c r="C11" s="170"/>
      <c r="D11" s="171"/>
      <c r="E11" s="172"/>
      <c r="F11" s="218"/>
      <c r="G11" s="12"/>
      <c r="H11" s="12"/>
      <c r="I11" s="12"/>
      <c r="J11" s="517"/>
      <c r="K11" s="518"/>
    </row>
    <row r="12" spans="1:11" ht="22.5" customHeight="1">
      <c r="A12" s="16">
        <v>8</v>
      </c>
      <c r="B12" s="115"/>
      <c r="C12" s="44"/>
      <c r="D12" s="161"/>
      <c r="E12" s="160"/>
      <c r="F12" s="205"/>
      <c r="G12" s="184"/>
      <c r="H12" s="184"/>
      <c r="I12" s="184"/>
      <c r="J12" s="517"/>
      <c r="K12" s="518"/>
    </row>
    <row r="13" spans="1:11" ht="22.5" customHeight="1">
      <c r="A13" s="16">
        <v>9</v>
      </c>
      <c r="B13" s="169"/>
      <c r="C13" s="170"/>
      <c r="D13" s="171"/>
      <c r="E13" s="172"/>
      <c r="F13" s="217"/>
      <c r="G13" s="186"/>
      <c r="H13" s="186"/>
      <c r="I13" s="186"/>
      <c r="J13" s="537"/>
      <c r="K13" s="538"/>
    </row>
    <row r="14" spans="1:11" ht="22.5" customHeight="1">
      <c r="A14" s="16">
        <v>10</v>
      </c>
      <c r="B14" s="115"/>
      <c r="C14" s="44"/>
      <c r="D14" s="161"/>
      <c r="E14" s="160"/>
      <c r="F14" s="217"/>
      <c r="G14" s="275"/>
      <c r="H14" s="275"/>
      <c r="I14" s="185"/>
      <c r="J14" s="530"/>
      <c r="K14" s="530"/>
    </row>
    <row r="15" spans="1:11" ht="22.5" customHeight="1">
      <c r="A15" s="16">
        <v>11</v>
      </c>
      <c r="B15" s="12"/>
      <c r="C15" s="12"/>
      <c r="D15" s="12"/>
      <c r="E15" s="12"/>
      <c r="F15" s="200"/>
      <c r="G15" s="6"/>
      <c r="H15" s="6"/>
      <c r="I15" s="6"/>
      <c r="J15" s="481"/>
      <c r="K15" s="483"/>
    </row>
    <row r="16" spans="1:11" ht="22.5" customHeight="1">
      <c r="A16" s="16">
        <v>12</v>
      </c>
      <c r="B16" s="317"/>
      <c r="C16" s="317"/>
      <c r="D16" s="12"/>
      <c r="E16" s="12"/>
      <c r="F16" s="200"/>
      <c r="G16" s="12"/>
      <c r="H16" s="12"/>
      <c r="I16" s="12"/>
      <c r="J16" s="517"/>
      <c r="K16" s="518"/>
    </row>
    <row r="17" spans="1:11" ht="22.5" customHeight="1">
      <c r="A17" s="16">
        <v>13</v>
      </c>
      <c r="B17" s="12"/>
      <c r="C17" s="12"/>
      <c r="D17" s="12"/>
      <c r="E17" s="12"/>
      <c r="F17" s="200"/>
      <c r="G17" s="12"/>
      <c r="H17" s="12"/>
      <c r="I17" s="12"/>
      <c r="J17" s="517"/>
      <c r="K17" s="518"/>
    </row>
    <row r="18" spans="1:11" ht="22.5" customHeight="1">
      <c r="A18" s="16">
        <v>14</v>
      </c>
      <c r="B18" s="12"/>
      <c r="C18" s="12"/>
      <c r="D18" s="12"/>
      <c r="E18" s="12"/>
      <c r="F18" s="200"/>
      <c r="G18" s="12"/>
      <c r="H18" s="12"/>
      <c r="I18" s="12"/>
      <c r="J18" s="517"/>
      <c r="K18" s="518"/>
    </row>
    <row r="19" spans="1:11" ht="22.5" customHeight="1">
      <c r="A19" s="16">
        <v>15</v>
      </c>
      <c r="B19" s="12"/>
      <c r="C19" s="12"/>
      <c r="D19" s="12"/>
      <c r="E19" s="12"/>
      <c r="F19" s="200"/>
      <c r="G19" s="12"/>
      <c r="H19" s="12"/>
      <c r="I19" s="12"/>
      <c r="J19" s="517"/>
      <c r="K19" s="518"/>
    </row>
    <row r="20" spans="1:11" ht="22.5" customHeight="1">
      <c r="A20" s="16">
        <v>16</v>
      </c>
      <c r="B20" s="173"/>
      <c r="C20" s="160"/>
      <c r="D20" s="161"/>
      <c r="E20" s="160"/>
      <c r="F20" s="200"/>
      <c r="G20" s="12"/>
      <c r="H20" s="12"/>
      <c r="I20" s="12"/>
      <c r="J20" s="517"/>
      <c r="K20" s="518"/>
    </row>
    <row r="21" spans="1:11" ht="22.5" customHeight="1">
      <c r="A21" s="16">
        <v>17</v>
      </c>
      <c r="B21" s="173"/>
      <c r="C21" s="160"/>
      <c r="D21" s="161"/>
      <c r="E21" s="160"/>
      <c r="F21" s="200"/>
      <c r="G21" s="12"/>
      <c r="H21" s="12"/>
      <c r="I21" s="12"/>
      <c r="J21" s="517"/>
      <c r="K21" s="518"/>
    </row>
    <row r="22" spans="1:11" ht="22.5" customHeight="1">
      <c r="A22" s="16">
        <v>18</v>
      </c>
      <c r="B22" s="271"/>
      <c r="C22" s="269"/>
      <c r="D22" s="253"/>
      <c r="E22" s="254"/>
      <c r="F22" s="200"/>
      <c r="G22" s="12"/>
      <c r="H22" s="12"/>
      <c r="I22" s="12"/>
      <c r="J22" s="517"/>
      <c r="K22" s="518"/>
    </row>
    <row r="23" spans="1:11" ht="22.5" customHeight="1">
      <c r="A23" s="16">
        <v>19</v>
      </c>
      <c r="B23" s="246"/>
      <c r="C23" s="249"/>
      <c r="D23" s="247"/>
      <c r="E23" s="248"/>
      <c r="F23" s="200"/>
      <c r="G23" s="12"/>
      <c r="H23" s="12"/>
      <c r="I23" s="12"/>
      <c r="J23" s="517"/>
      <c r="K23" s="518"/>
    </row>
    <row r="24" spans="1:11" ht="22.5" customHeight="1">
      <c r="A24" s="16">
        <v>20</v>
      </c>
      <c r="B24" s="246"/>
      <c r="C24" s="249"/>
      <c r="D24" s="247"/>
      <c r="E24" s="248"/>
      <c r="F24" s="200"/>
      <c r="G24" s="3"/>
      <c r="H24" s="3"/>
      <c r="I24" s="3"/>
      <c r="J24" s="432"/>
      <c r="K24" s="432"/>
    </row>
  </sheetData>
  <sheetProtection/>
  <mergeCells count="28">
    <mergeCell ref="A1:B2"/>
    <mergeCell ref="C1:K1"/>
    <mergeCell ref="I2:K2"/>
    <mergeCell ref="D3:E3"/>
    <mergeCell ref="I3:K3"/>
    <mergeCell ref="C2:D2"/>
    <mergeCell ref="J4:K4"/>
    <mergeCell ref="J5:K5"/>
    <mergeCell ref="J6:K6"/>
    <mergeCell ref="J7:K7"/>
    <mergeCell ref="A3:B3"/>
    <mergeCell ref="J8:K8"/>
    <mergeCell ref="J9:K9"/>
    <mergeCell ref="J10:K10"/>
    <mergeCell ref="J11:K11"/>
    <mergeCell ref="J12:K12"/>
    <mergeCell ref="J13:K13"/>
    <mergeCell ref="J24:K24"/>
    <mergeCell ref="J16:K16"/>
    <mergeCell ref="J17:K17"/>
    <mergeCell ref="J18:K18"/>
    <mergeCell ref="J19:K19"/>
    <mergeCell ref="J20:K20"/>
    <mergeCell ref="J14:K14"/>
    <mergeCell ref="J15:K15"/>
    <mergeCell ref="J21:K21"/>
    <mergeCell ref="J22:K22"/>
    <mergeCell ref="J23:K23"/>
  </mergeCells>
  <dataValidations count="2">
    <dataValidation type="list" operator="equal" allowBlank="1" sqref="E22:E24 E5:E14">
      <formula1>"PF,PG,BF,BG,MF,MG"</formula1>
    </dataValidation>
    <dataValidation type="list" operator="equal" allowBlank="1" sqref="E20:E21">
      <formula1>"CG,Je,Da,Pro,Hon,Exc"</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xl/worksheets/sheet9.xml><?xml version="1.0" encoding="utf-8"?>
<worksheet xmlns="http://schemas.openxmlformats.org/spreadsheetml/2006/main" xmlns:r="http://schemas.openxmlformats.org/officeDocument/2006/relationships">
  <dimension ref="A1:K24"/>
  <sheetViews>
    <sheetView zoomScalePageLayoutView="0" workbookViewId="0" topLeftCell="A16">
      <selection activeCell="D31" sqref="D31"/>
    </sheetView>
  </sheetViews>
  <sheetFormatPr defaultColWidth="11.421875" defaultRowHeight="15"/>
  <cols>
    <col min="1" max="1" width="4.28125" style="11" customWidth="1"/>
    <col min="2" max="3" width="18.57421875" style="1" customWidth="1"/>
    <col min="4" max="6" width="8.28125" style="1" customWidth="1"/>
    <col min="7" max="7" width="18.57421875" style="1" customWidth="1"/>
    <col min="8" max="8" width="15.7109375" style="1" customWidth="1"/>
    <col min="9" max="9" width="12.8515625" style="1" customWidth="1"/>
    <col min="10" max="11" width="14.28125" style="1" customWidth="1"/>
  </cols>
  <sheetData>
    <row r="1" spans="1:11" s="10" customFormat="1" ht="37.5" customHeight="1">
      <c r="A1" s="520"/>
      <c r="B1" s="521"/>
      <c r="C1" s="524" t="s">
        <v>14</v>
      </c>
      <c r="D1" s="525"/>
      <c r="E1" s="525"/>
      <c r="F1" s="525"/>
      <c r="G1" s="525"/>
      <c r="H1" s="525"/>
      <c r="I1" s="525"/>
      <c r="J1" s="525"/>
      <c r="K1" s="526"/>
    </row>
    <row r="2" spans="1:11" ht="37.5" customHeight="1">
      <c r="A2" s="522"/>
      <c r="B2" s="523"/>
      <c r="C2" s="527" t="s">
        <v>271</v>
      </c>
      <c r="D2" s="527"/>
      <c r="E2" s="208"/>
      <c r="F2" s="268"/>
      <c r="G2" s="55" t="s">
        <v>121</v>
      </c>
      <c r="H2" s="55" t="s">
        <v>312</v>
      </c>
      <c r="I2" s="527"/>
      <c r="J2" s="527"/>
      <c r="K2" s="527"/>
    </row>
    <row r="3" spans="1:11" ht="21">
      <c r="A3" s="519" t="s">
        <v>27</v>
      </c>
      <c r="B3" s="519"/>
      <c r="C3" s="318"/>
      <c r="D3" s="481"/>
      <c r="E3" s="483"/>
      <c r="F3" s="6"/>
      <c r="G3" s="6"/>
      <c r="H3" s="6">
        <v>2023</v>
      </c>
      <c r="I3" s="481" t="s">
        <v>269</v>
      </c>
      <c r="J3" s="482"/>
      <c r="K3" s="483"/>
    </row>
    <row r="4" spans="1:11" ht="31.5" customHeight="1">
      <c r="A4" s="18"/>
      <c r="B4" s="19" t="s">
        <v>0</v>
      </c>
      <c r="C4" s="19" t="s">
        <v>1</v>
      </c>
      <c r="D4" s="19" t="s">
        <v>2</v>
      </c>
      <c r="E4" s="19" t="s">
        <v>3</v>
      </c>
      <c r="F4" s="19" t="s">
        <v>270</v>
      </c>
      <c r="G4" s="19" t="s">
        <v>123</v>
      </c>
      <c r="H4" s="19" t="s">
        <v>122</v>
      </c>
      <c r="I4" s="105" t="s">
        <v>271</v>
      </c>
      <c r="J4" s="528" t="s">
        <v>12</v>
      </c>
      <c r="K4" s="529"/>
    </row>
    <row r="5" spans="1:11" ht="22.5" customHeight="1">
      <c r="A5" s="189">
        <v>1</v>
      </c>
      <c r="B5" s="249"/>
      <c r="C5" s="249"/>
      <c r="D5" s="293"/>
      <c r="E5" s="294"/>
      <c r="F5" s="200"/>
      <c r="G5" s="214"/>
      <c r="H5" s="159"/>
      <c r="I5" s="218"/>
      <c r="J5" s="517"/>
      <c r="K5" s="518"/>
    </row>
    <row r="6" spans="1:11" ht="22.5" customHeight="1">
      <c r="A6" s="189">
        <v>2</v>
      </c>
      <c r="B6" s="249"/>
      <c r="C6" s="249"/>
      <c r="D6" s="295"/>
      <c r="E6" s="292"/>
      <c r="F6" s="200"/>
      <c r="G6" s="214"/>
      <c r="H6" s="159"/>
      <c r="I6" s="218"/>
      <c r="J6" s="517"/>
      <c r="K6" s="518"/>
    </row>
    <row r="7" spans="1:11" ht="22.5" customHeight="1">
      <c r="A7" s="189">
        <v>3</v>
      </c>
      <c r="B7" s="249"/>
      <c r="C7" s="249"/>
      <c r="D7" s="293"/>
      <c r="E7" s="294"/>
      <c r="F7" s="200"/>
      <c r="G7" s="214"/>
      <c r="H7" s="159"/>
      <c r="I7" s="218"/>
      <c r="J7" s="517"/>
      <c r="K7" s="518"/>
    </row>
    <row r="8" spans="1:11" ht="22.5" customHeight="1">
      <c r="A8" s="189">
        <v>4</v>
      </c>
      <c r="B8" s="249"/>
      <c r="C8" s="249"/>
      <c r="D8" s="293"/>
      <c r="E8" s="294"/>
      <c r="F8" s="200"/>
      <c r="G8" s="214"/>
      <c r="H8" s="159"/>
      <c r="I8" s="218"/>
      <c r="J8" s="517"/>
      <c r="K8" s="518"/>
    </row>
    <row r="9" spans="1:11" ht="22.5" customHeight="1">
      <c r="A9" s="189">
        <v>5</v>
      </c>
      <c r="B9" s="296"/>
      <c r="C9" s="249"/>
      <c r="D9" s="293"/>
      <c r="E9" s="294"/>
      <c r="F9" s="200"/>
      <c r="G9" s="214"/>
      <c r="H9" s="159"/>
      <c r="I9" s="218"/>
      <c r="J9" s="517"/>
      <c r="K9" s="518"/>
    </row>
    <row r="10" spans="1:11" ht="22.5" customHeight="1">
      <c r="A10" s="189">
        <v>6</v>
      </c>
      <c r="B10" s="271"/>
      <c r="C10" s="269"/>
      <c r="D10" s="253"/>
      <c r="E10" s="254"/>
      <c r="F10" s="200"/>
      <c r="G10" s="214"/>
      <c r="H10" s="159"/>
      <c r="I10" s="218"/>
      <c r="J10" s="517"/>
      <c r="K10" s="518"/>
    </row>
    <row r="11" spans="1:11" ht="22.5" customHeight="1">
      <c r="A11" s="189">
        <v>7</v>
      </c>
      <c r="B11" s="386"/>
      <c r="C11" s="248"/>
      <c r="D11" s="247"/>
      <c r="E11" s="248"/>
      <c r="F11" s="200"/>
      <c r="G11" s="214"/>
      <c r="H11" s="159"/>
      <c r="I11" s="218"/>
      <c r="J11" s="517"/>
      <c r="K11" s="518"/>
    </row>
    <row r="12" spans="1:11" ht="22.5" customHeight="1">
      <c r="A12" s="189">
        <v>8</v>
      </c>
      <c r="B12" s="360"/>
      <c r="C12" s="361"/>
      <c r="D12" s="362"/>
      <c r="E12" s="363"/>
      <c r="F12" s="200"/>
      <c r="G12" s="214"/>
      <c r="H12" s="159"/>
      <c r="I12" s="218"/>
      <c r="J12" s="517"/>
      <c r="K12" s="518"/>
    </row>
    <row r="13" spans="1:11" ht="22.5" customHeight="1">
      <c r="A13" s="189">
        <v>9</v>
      </c>
      <c r="B13" s="357"/>
      <c r="C13" s="358"/>
      <c r="D13" s="359"/>
      <c r="E13" s="358"/>
      <c r="F13" s="200"/>
      <c r="G13" s="214"/>
      <c r="H13" s="159"/>
      <c r="I13" s="218"/>
      <c r="J13" s="517"/>
      <c r="K13" s="518"/>
    </row>
    <row r="14" spans="1:11" ht="22.5" customHeight="1">
      <c r="A14" s="189">
        <v>10</v>
      </c>
      <c r="B14" s="357"/>
      <c r="C14" s="358"/>
      <c r="D14" s="359"/>
      <c r="E14" s="358"/>
      <c r="F14" s="200"/>
      <c r="G14" s="214"/>
      <c r="H14" s="159"/>
      <c r="I14" s="218"/>
      <c r="J14" s="517"/>
      <c r="K14" s="518"/>
    </row>
    <row r="15" spans="1:11" ht="22.5" customHeight="1">
      <c r="A15" s="189">
        <v>11</v>
      </c>
      <c r="B15" s="271"/>
      <c r="C15" s="269"/>
      <c r="D15" s="253"/>
      <c r="E15" s="254"/>
      <c r="F15" s="200"/>
      <c r="G15" s="214"/>
      <c r="H15" s="159"/>
      <c r="I15" s="218"/>
      <c r="J15" s="517"/>
      <c r="K15" s="518"/>
    </row>
    <row r="16" spans="1:11" ht="22.5" customHeight="1">
      <c r="A16" s="189">
        <v>12</v>
      </c>
      <c r="B16" s="271"/>
      <c r="C16" s="269"/>
      <c r="D16" s="253"/>
      <c r="E16" s="254"/>
      <c r="F16" s="200"/>
      <c r="G16" s="214"/>
      <c r="H16" s="159"/>
      <c r="I16" s="218"/>
      <c r="J16" s="517"/>
      <c r="K16" s="518"/>
    </row>
    <row r="17" spans="1:11" ht="22.5" customHeight="1">
      <c r="A17" s="189">
        <v>13</v>
      </c>
      <c r="B17" s="271"/>
      <c r="C17" s="269"/>
      <c r="D17" s="253"/>
      <c r="E17" s="254"/>
      <c r="F17" s="200"/>
      <c r="G17" s="159"/>
      <c r="H17" s="159"/>
      <c r="I17" s="218"/>
      <c r="J17" s="517"/>
      <c r="K17" s="518"/>
    </row>
    <row r="18" spans="1:11" ht="22.5" customHeight="1">
      <c r="A18" s="189">
        <v>14</v>
      </c>
      <c r="B18" s="271"/>
      <c r="C18" s="269"/>
      <c r="D18" s="253"/>
      <c r="E18" s="254"/>
      <c r="F18" s="200"/>
      <c r="G18" s="159"/>
      <c r="H18" s="159"/>
      <c r="I18" s="218"/>
      <c r="J18" s="517"/>
      <c r="K18" s="518"/>
    </row>
    <row r="19" spans="1:11" ht="22.5" customHeight="1">
      <c r="A19" s="189">
        <v>15</v>
      </c>
      <c r="B19" s="271"/>
      <c r="C19" s="269"/>
      <c r="D19" s="253"/>
      <c r="E19" s="254"/>
      <c r="F19" s="200"/>
      <c r="G19" s="159"/>
      <c r="H19" s="159"/>
      <c r="I19" s="218"/>
      <c r="J19" s="517"/>
      <c r="K19" s="518"/>
    </row>
    <row r="20" spans="1:11" ht="22.5" customHeight="1">
      <c r="A20" s="189">
        <v>16</v>
      </c>
      <c r="B20" s="271"/>
      <c r="C20" s="269"/>
      <c r="D20" s="253"/>
      <c r="E20" s="254"/>
      <c r="F20" s="200"/>
      <c r="G20" s="214"/>
      <c r="H20" s="159"/>
      <c r="I20" s="218"/>
      <c r="J20" s="517"/>
      <c r="K20" s="518"/>
    </row>
    <row r="21" spans="1:11" ht="22.5" customHeight="1">
      <c r="A21" s="189">
        <v>17</v>
      </c>
      <c r="B21" s="271"/>
      <c r="C21" s="269"/>
      <c r="D21" s="253"/>
      <c r="E21" s="254"/>
      <c r="F21" s="200"/>
      <c r="G21" s="159"/>
      <c r="H21" s="159"/>
      <c r="I21" s="218"/>
      <c r="J21" s="517"/>
      <c r="K21" s="518"/>
    </row>
    <row r="22" spans="1:11" ht="22.5" customHeight="1">
      <c r="A22" s="189">
        <v>18</v>
      </c>
      <c r="B22" s="357"/>
      <c r="C22" s="358"/>
      <c r="D22" s="359"/>
      <c r="E22" s="358"/>
      <c r="F22" s="200"/>
      <c r="G22" s="159"/>
      <c r="H22" s="159"/>
      <c r="I22" s="218"/>
      <c r="J22" s="517"/>
      <c r="K22" s="518"/>
    </row>
    <row r="23" spans="1:11" ht="22.5" customHeight="1">
      <c r="A23" s="189">
        <v>19</v>
      </c>
      <c r="B23" s="357"/>
      <c r="C23" s="358"/>
      <c r="D23" s="359"/>
      <c r="E23" s="358"/>
      <c r="F23" s="200"/>
      <c r="G23" s="159"/>
      <c r="H23" s="159"/>
      <c r="I23" s="218"/>
      <c r="J23" s="535"/>
      <c r="K23" s="536"/>
    </row>
    <row r="24" spans="1:11" ht="22.5" customHeight="1">
      <c r="A24" s="189">
        <v>20</v>
      </c>
      <c r="B24" s="246"/>
      <c r="C24" s="249"/>
      <c r="D24" s="247"/>
      <c r="E24" s="248"/>
      <c r="F24" s="200"/>
      <c r="G24" s="56"/>
      <c r="H24" s="56"/>
      <c r="I24" s="3"/>
      <c r="J24" s="535"/>
      <c r="K24" s="536"/>
    </row>
  </sheetData>
  <sheetProtection/>
  <mergeCells count="28">
    <mergeCell ref="J24:K24"/>
    <mergeCell ref="A3:B3"/>
    <mergeCell ref="A1:B2"/>
    <mergeCell ref="C1:K1"/>
    <mergeCell ref="I2:K2"/>
    <mergeCell ref="D3:E3"/>
    <mergeCell ref="I3:K3"/>
    <mergeCell ref="C2:D2"/>
    <mergeCell ref="J4:K4"/>
    <mergeCell ref="J5:K5"/>
    <mergeCell ref="J6:K6"/>
    <mergeCell ref="J7:K7"/>
    <mergeCell ref="J8:K8"/>
    <mergeCell ref="J9:K9"/>
    <mergeCell ref="J10:K10"/>
    <mergeCell ref="J11:K11"/>
    <mergeCell ref="J12:K12"/>
    <mergeCell ref="J13:K13"/>
    <mergeCell ref="J14:K14"/>
    <mergeCell ref="J15:K15"/>
    <mergeCell ref="J21:K21"/>
    <mergeCell ref="J22:K22"/>
    <mergeCell ref="J23:K23"/>
    <mergeCell ref="J16:K16"/>
    <mergeCell ref="J17:K17"/>
    <mergeCell ref="J18:K18"/>
    <mergeCell ref="J19:K19"/>
    <mergeCell ref="J20:K20"/>
  </mergeCells>
  <dataValidations count="1">
    <dataValidation type="list" operator="equal" allowBlank="1" sqref="E5:E24">
      <formula1>"PF,PG,BF,BG,MF,MG"</formula1>
    </dataValidation>
  </dataValidations>
  <printOptions/>
  <pageMargins left="0.11811023622047245" right="0.11811023622047245" top="0.15748031496062992" bottom="0.15748031496062992"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Mr Edine</dc:creator>
  <cp:keywords/>
  <dc:description/>
  <cp:lastModifiedBy>Sandrine GALLIER</cp:lastModifiedBy>
  <cp:lastPrinted>2023-03-23T19:24:47Z</cp:lastPrinted>
  <dcterms:created xsi:type="dcterms:W3CDTF">2016-11-08T10:29:15Z</dcterms:created>
  <dcterms:modified xsi:type="dcterms:W3CDTF">2023-11-20T14:58:19Z</dcterms:modified>
  <cp:category/>
  <cp:version/>
  <cp:contentType/>
  <cp:contentStatus/>
</cp:coreProperties>
</file>